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Plan1" sheetId="1" r:id="rId1"/>
    <sheet name="Plan2" sheetId="2" r:id="rId2"/>
    <sheet name="Plan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<sst xmlns="http://schemas.openxmlformats.org/spreadsheetml/2006/main" count="109" uniqueCount="50">
  <si>
    <t xml:space="preserve">Bradesco </t>
  </si>
  <si>
    <t>Crediuesb  2-7</t>
  </si>
  <si>
    <t>Crediuesb  302-6</t>
  </si>
  <si>
    <t xml:space="preserve">Contas a Pagar </t>
  </si>
  <si>
    <t xml:space="preserve">  RECEITA</t>
  </si>
  <si>
    <t>NÃO OPERACIONAL</t>
  </si>
  <si>
    <t>OPERACIONAL</t>
  </si>
  <si>
    <t>FUNDO DE GREVE</t>
  </si>
  <si>
    <t>DESPESA</t>
  </si>
  <si>
    <t>Pessoal</t>
  </si>
  <si>
    <t>Encargos Sociais</t>
  </si>
  <si>
    <t>Viagens - Reuniões e Encontros</t>
  </si>
  <si>
    <t>Expediente</t>
  </si>
  <si>
    <t>Repasse de Jequié</t>
  </si>
  <si>
    <t>Repasse Itapetinga</t>
  </si>
  <si>
    <t>Assessoria Juridica</t>
  </si>
  <si>
    <t>Assessoria Contábil</t>
  </si>
  <si>
    <t>Tarifas Bancárias</t>
  </si>
  <si>
    <t>Festas e Comemorações</t>
  </si>
  <si>
    <t>Auxílio Transporte</t>
  </si>
  <si>
    <t>Assinatura Jornais e Revistas</t>
  </si>
  <si>
    <t>Venda de Livros</t>
  </si>
  <si>
    <t>Prestação de Serviços</t>
  </si>
  <si>
    <t>ANDES</t>
  </si>
  <si>
    <t>Material Impresso e Faixas</t>
  </si>
  <si>
    <t>Assessoria de Comunicação</t>
  </si>
  <si>
    <t>Assistência Social</t>
  </si>
  <si>
    <t>Patrimônio - Aquisição/Manutenção</t>
  </si>
  <si>
    <t xml:space="preserve">  SALDO FINAL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</si>
  <si>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</si>
  <si>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</si>
  <si>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</si>
  <si>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</si>
  <si>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</si>
  <si>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</si>
  <si>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</si>
  <si>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</si>
  <si>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</si>
  <si>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</si>
  <si>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</si>
  <si>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</si>
  <si>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.</t>
  </si>
  <si>
    <t xml:space="preserve">  SALDO INICIAL</t>
  </si>
  <si>
    <t>TOTAL</t>
  </si>
  <si>
    <t>Mobilização e Fórum das AD's</t>
  </si>
  <si>
    <t>SALDO DISPONÍVEL</t>
  </si>
  <si>
    <t>SALDO DO FUNDO DE GREVE TRANSPORTADO DE 2005:</t>
  </si>
  <si>
    <t>COMPOSIÇÃO DO SALDO</t>
  </si>
  <si>
    <t>Resumo Prestação de Contas 2006</t>
  </si>
  <si>
    <t>Eventos, Seminários, Palestras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</si>
</sst>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9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Alignment="1">
      <alignment/>
    </xf>
    <xf numFmtId="1" fontId="2" fillId="0" borderId="0" xfId="0" applyNumberFormat="1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" fontId="4" fillId="2" borderId="1" xfId="0" applyNumberFormat="1" applyFont="1" applyFill="1" applyBorder="1" applyAlignment="1">
      <alignment horizontal="right" vertical="center"/>
    </xf>
    <xf numFmtId="17" fontId="4" fillId="2" borderId="2" xfId="0" applyNumberFormat="1" applyFont="1" applyFill="1" applyBorder="1" applyAlignment="1">
      <alignment horizontal="left" vertical="center"/>
    </xf>
    <xf numFmtId="17" fontId="4" fillId="2" borderId="2" xfId="0" applyNumberFormat="1" applyFont="1" applyFill="1" applyBorder="1" applyAlignment="1">
      <alignment horizontal="center" vertical="center"/>
    </xf>
    <xf numFmtId="17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" fontId="5" fillId="0" borderId="4" xfId="0" applyNumberFormat="1" applyFont="1" applyFill="1" applyBorder="1" applyAlignment="1">
      <alignment horizontal="right" vertical="center"/>
    </xf>
    <xf numFmtId="17" fontId="5" fillId="0" borderId="5" xfId="0" applyNumberFormat="1" applyFont="1" applyFill="1" applyBorder="1" applyAlignment="1">
      <alignment horizontal="left" vertical="center"/>
    </xf>
    <xf numFmtId="4" fontId="5" fillId="0" borderId="5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1" fontId="4" fillId="2" borderId="7" xfId="0" applyNumberFormat="1" applyFont="1" applyFill="1" applyBorder="1" applyAlignment="1">
      <alignment horizontal="right" vertical="center"/>
    </xf>
    <xf numFmtId="17" fontId="4" fillId="2" borderId="8" xfId="0" applyNumberFormat="1" applyFont="1" applyFill="1" applyBorder="1" applyAlignment="1">
      <alignment horizontal="left" vertical="center"/>
    </xf>
    <xf numFmtId="4" fontId="4" fillId="2" borderId="8" xfId="0" applyNumberFormat="1" applyFont="1" applyFill="1" applyBorder="1" applyAlignment="1">
      <alignment horizontal="right" vertical="center"/>
    </xf>
    <xf numFmtId="4" fontId="4" fillId="2" borderId="9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17" fontId="5" fillId="0" borderId="0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right" vertical="center"/>
    </xf>
    <xf numFmtId="17" fontId="4" fillId="3" borderId="2" xfId="0" applyNumberFormat="1" applyFont="1" applyFill="1" applyBorder="1" applyAlignment="1">
      <alignment horizontal="left" vertical="center"/>
    </xf>
    <xf numFmtId="17" fontId="4" fillId="3" borderId="2" xfId="0" applyNumberFormat="1" applyFont="1" applyFill="1" applyBorder="1" applyAlignment="1">
      <alignment horizontal="center" vertical="center"/>
    </xf>
    <xf numFmtId="17" fontId="4" fillId="3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right" vertical="center"/>
    </xf>
    <xf numFmtId="17" fontId="4" fillId="0" borderId="5" xfId="0" applyNumberFormat="1" applyFont="1" applyFill="1" applyBorder="1" applyAlignment="1">
      <alignment horizontal="left"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" fontId="4" fillId="3" borderId="7" xfId="0" applyNumberFormat="1" applyFont="1" applyFill="1" applyBorder="1" applyAlignment="1">
      <alignment horizontal="right" vertical="center"/>
    </xf>
    <xf numFmtId="17" fontId="4" fillId="3" borderId="8" xfId="0" applyNumberFormat="1" applyFont="1" applyFill="1" applyBorder="1" applyAlignment="1">
      <alignment horizontal="left" vertical="center"/>
    </xf>
    <xf numFmtId="4" fontId="4" fillId="3" borderId="8" xfId="0" applyNumberFormat="1" applyFont="1" applyFill="1" applyBorder="1" applyAlignment="1">
      <alignment horizontal="right" vertical="center"/>
    </xf>
    <xf numFmtId="4" fontId="4" fillId="3" borderId="9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7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1" fontId="4" fillId="4" borderId="1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left" vertical="center"/>
    </xf>
    <xf numFmtId="17" fontId="4" fillId="4" borderId="2" xfId="0" applyNumberFormat="1" applyFont="1" applyFill="1" applyBorder="1" applyAlignment="1">
      <alignment horizontal="center" vertical="center"/>
    </xf>
    <xf numFmtId="17" fontId="4" fillId="4" borderId="3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right" vertical="center"/>
    </xf>
    <xf numFmtId="17" fontId="4" fillId="5" borderId="5" xfId="0" applyNumberFormat="1" applyFont="1" applyFill="1" applyBorder="1" applyAlignment="1">
      <alignment horizontal="left" vertical="center"/>
    </xf>
    <xf numFmtId="4" fontId="4" fillId="5" borderId="5" xfId="0" applyNumberFormat="1" applyFont="1" applyFill="1" applyBorder="1" applyAlignment="1">
      <alignment horizontal="right" vertical="center"/>
    </xf>
    <xf numFmtId="4" fontId="4" fillId="5" borderId="6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4" fontId="5" fillId="0" borderId="5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/>
    </xf>
    <xf numFmtId="16" fontId="4" fillId="4" borderId="8" xfId="0" applyNumberFormat="1" applyFont="1" applyFill="1" applyBorder="1" applyAlignment="1">
      <alignment horizontal="left"/>
    </xf>
    <xf numFmtId="4" fontId="4" fillId="4" borderId="8" xfId="0" applyNumberFormat="1" applyFont="1" applyFill="1" applyBorder="1" applyAlignment="1">
      <alignment horizontal="right"/>
    </xf>
    <xf numFmtId="4" fontId="4" fillId="4" borderId="9" xfId="0" applyNumberFormat="1" applyFont="1" applyFill="1" applyBorder="1" applyAlignment="1">
      <alignment horizontal="right"/>
    </xf>
    <xf numFmtId="16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1" fontId="4" fillId="6" borderId="1" xfId="0" applyNumberFormat="1" applyFont="1" applyFill="1" applyBorder="1" applyAlignment="1">
      <alignment horizontal="right" vertical="center"/>
    </xf>
    <xf numFmtId="17" fontId="4" fillId="6" borderId="2" xfId="0" applyNumberFormat="1" applyFont="1" applyFill="1" applyBorder="1" applyAlignment="1">
      <alignment horizontal="left" vertical="center"/>
    </xf>
    <xf numFmtId="17" fontId="4" fillId="6" borderId="2" xfId="0" applyNumberFormat="1" applyFont="1" applyFill="1" applyBorder="1" applyAlignment="1">
      <alignment horizontal="center" vertical="center"/>
    </xf>
    <xf numFmtId="17" fontId="4" fillId="6" borderId="3" xfId="0" applyNumberFormat="1" applyFont="1" applyFill="1" applyBorder="1" applyAlignment="1">
      <alignment horizontal="center" vertical="center"/>
    </xf>
    <xf numFmtId="1" fontId="4" fillId="6" borderId="7" xfId="0" applyNumberFormat="1" applyFont="1" applyFill="1" applyBorder="1" applyAlignment="1">
      <alignment horizontal="right" vertical="center"/>
    </xf>
    <xf numFmtId="17" fontId="4" fillId="6" borderId="8" xfId="0" applyNumberFormat="1" applyFont="1" applyFill="1" applyBorder="1" applyAlignment="1">
      <alignment horizontal="left" vertical="center"/>
    </xf>
    <xf numFmtId="4" fontId="4" fillId="6" borderId="8" xfId="0" applyNumberFormat="1" applyFont="1" applyFill="1" applyBorder="1" applyAlignment="1">
      <alignment horizontal="right" vertical="center"/>
    </xf>
    <xf numFmtId="4" fontId="4" fillId="6" borderId="9" xfId="0" applyNumberFormat="1" applyFont="1" applyFill="1" applyBorder="1" applyAlignment="1">
      <alignment horizontal="right" vertical="center"/>
    </xf>
    <xf numFmtId="17" fontId="4" fillId="0" borderId="1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1" fontId="4" fillId="7" borderId="1" xfId="0" applyNumberFormat="1" applyFont="1" applyFill="1" applyBorder="1" applyAlignment="1">
      <alignment horizontal="right" vertical="center"/>
    </xf>
    <xf numFmtId="0" fontId="4" fillId="7" borderId="2" xfId="0" applyFont="1" applyFill="1" applyBorder="1" applyAlignment="1">
      <alignment horizontal="left"/>
    </xf>
    <xf numFmtId="17" fontId="4" fillId="7" borderId="2" xfId="0" applyNumberFormat="1" applyFont="1" applyFill="1" applyBorder="1" applyAlignment="1">
      <alignment horizontal="center" vertical="center"/>
    </xf>
    <xf numFmtId="17" fontId="4" fillId="7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wrapText="1"/>
    </xf>
    <xf numFmtId="0" fontId="5" fillId="7" borderId="7" xfId="0" applyFont="1" applyFill="1" applyBorder="1" applyAlignment="1">
      <alignment/>
    </xf>
    <xf numFmtId="4" fontId="4" fillId="7" borderId="8" xfId="0" applyNumberFormat="1" applyFont="1" applyFill="1" applyBorder="1" applyAlignment="1">
      <alignment horizontal="right"/>
    </xf>
    <xf numFmtId="4" fontId="4" fillId="7" borderId="9" xfId="0" applyNumberFormat="1" applyFont="1" applyFill="1" applyBorder="1" applyAlignment="1">
      <alignment horizontal="right"/>
    </xf>
    <xf numFmtId="0" fontId="4" fillId="7" borderId="8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DUSB\2006\C&#243;pia%20de%20&#218;ltima%20Vers&#227;o\01_Janeiro_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DUSB\2006\C&#243;pia%20de%20&#218;ltima%20Vers&#227;o\11_Novembro_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DUSB\2006\C&#243;pia%20de%20&#218;ltima%20Vers&#227;o\12_Dezembro_20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DUSB\2006\C&#243;pia%20de%20&#218;ltima%20Vers&#227;o\07_Julho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DUSB\2006\C&#243;pia%20de%20&#218;ltima%20Vers&#227;o\02_Fevereiro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DUSB\2006\C&#243;pia%20de%20&#218;ltima%20Vers&#227;o\03_Marco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DUSB\2006\C&#243;pia%20de%20&#218;ltima%20Vers&#227;o\04-Abril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DUSB\2006\C&#243;pia%20de%20&#218;ltima%20Vers&#227;o\05_Maio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DUSB\2006\C&#243;pia%20de%20&#218;ltima%20Vers&#227;o\06_Junho_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DUSB\2006\C&#243;pia%20de%20&#218;ltima%20Vers&#227;o\08_Agost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DUSB\2006\C&#243;pia%20de%20&#218;ltima%20Vers&#227;o\09_Setembro_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DUSB\2006\C&#243;pia%20de%20&#218;ltima%20Vers&#227;o\10_Outubro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zão"/>
      <sheetName val="Banco"/>
      <sheetName val="Conta a Pagar"/>
      <sheetName val="Resumo"/>
      <sheetName val="resultado"/>
    </sheetNames>
    <sheetDataSet>
      <sheetData sheetId="4">
        <row r="4">
          <cell r="H4">
            <v>874.3800000000047</v>
          </cell>
        </row>
        <row r="5">
          <cell r="H5">
            <v>21050.53999999992</v>
          </cell>
        </row>
        <row r="6">
          <cell r="H6">
            <v>33.19</v>
          </cell>
        </row>
        <row r="7">
          <cell r="G7">
            <v>13358.770000000008</v>
          </cell>
        </row>
        <row r="11">
          <cell r="I11">
            <v>141176.22535609998</v>
          </cell>
        </row>
        <row r="27">
          <cell r="I27">
            <v>14942.967325619999</v>
          </cell>
        </row>
        <row r="33">
          <cell r="I33">
            <v>13477.21731828</v>
          </cell>
        </row>
        <row r="44">
          <cell r="H44">
            <v>123408.75</v>
          </cell>
        </row>
        <row r="69">
          <cell r="H69">
            <v>2434.09</v>
          </cell>
        </row>
        <row r="73">
          <cell r="H73">
            <v>328.36</v>
          </cell>
        </row>
        <row r="75">
          <cell r="H75">
            <v>1817.2599999999998</v>
          </cell>
        </row>
        <row r="81">
          <cell r="H81">
            <v>272.71</v>
          </cell>
        </row>
        <row r="83">
          <cell r="H83">
            <v>3971.77</v>
          </cell>
        </row>
        <row r="85">
          <cell r="H85">
            <v>800</v>
          </cell>
        </row>
        <row r="87">
          <cell r="H87">
            <v>2000</v>
          </cell>
        </row>
        <row r="89">
          <cell r="H89">
            <v>300</v>
          </cell>
        </row>
        <row r="91">
          <cell r="H91">
            <v>683.8899999999999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560</v>
          </cell>
        </row>
        <row r="115">
          <cell r="H115">
            <v>600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2">
          <cell r="H122">
            <v>2435.179999999993</v>
          </cell>
        </row>
        <row r="123">
          <cell r="H123">
            <v>49421.159999999916</v>
          </cell>
        </row>
        <row r="124">
          <cell r="H124">
            <v>26.730000000000018</v>
          </cell>
        </row>
        <row r="125">
          <cell r="G125">
            <v>10864.149999999998</v>
          </cell>
        </row>
        <row r="145">
          <cell r="F145">
            <v>26383.062499999996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azão"/>
      <sheetName val="Bancos"/>
      <sheetName val="Contas a Pagar"/>
      <sheetName val="Resultado"/>
    </sheetNames>
    <sheetDataSet>
      <sheetData sheetId="3">
        <row r="4">
          <cell r="G4">
            <v>50624.4500000001</v>
          </cell>
        </row>
        <row r="5">
          <cell r="G5">
            <v>1353.1599999999453</v>
          </cell>
        </row>
        <row r="6">
          <cell r="G6">
            <v>40850.74000000001</v>
          </cell>
        </row>
        <row r="7">
          <cell r="F7">
            <v>21502.499999999996</v>
          </cell>
        </row>
        <row r="11">
          <cell r="G11">
            <v>175643.32</v>
          </cell>
        </row>
        <row r="30">
          <cell r="G30">
            <v>18858.67000000001</v>
          </cell>
        </row>
        <row r="39">
          <cell r="G39">
            <v>8318.99</v>
          </cell>
        </row>
        <row r="49">
          <cell r="G49">
            <v>148438.31</v>
          </cell>
        </row>
        <row r="68">
          <cell r="G68">
            <v>2400.58</v>
          </cell>
        </row>
        <row r="71">
          <cell r="G71">
            <v>1241.8</v>
          </cell>
        </row>
        <row r="76">
          <cell r="G76">
            <v>1445</v>
          </cell>
        </row>
        <row r="82">
          <cell r="G82">
            <v>1018.2199999999999</v>
          </cell>
        </row>
        <row r="88">
          <cell r="G88">
            <v>5700</v>
          </cell>
        </row>
        <row r="91">
          <cell r="G91">
            <v>300</v>
          </cell>
        </row>
        <row r="93">
          <cell r="G93">
            <v>2000</v>
          </cell>
        </row>
        <row r="95">
          <cell r="G95">
            <v>350</v>
          </cell>
        </row>
        <row r="97">
          <cell r="G97">
            <v>879.07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381.84999999999997</v>
          </cell>
        </row>
        <row r="118">
          <cell r="G118">
            <v>0</v>
          </cell>
        </row>
        <row r="119">
          <cell r="G119">
            <v>790</v>
          </cell>
        </row>
        <row r="123">
          <cell r="G123">
            <v>0</v>
          </cell>
        </row>
        <row r="124">
          <cell r="G124">
            <v>751.5</v>
          </cell>
        </row>
        <row r="127">
          <cell r="G127">
            <v>600</v>
          </cell>
        </row>
        <row r="129">
          <cell r="G129">
            <v>80.7</v>
          </cell>
        </row>
        <row r="132">
          <cell r="G132">
            <v>0</v>
          </cell>
        </row>
        <row r="133">
          <cell r="G133">
            <v>5820.29</v>
          </cell>
        </row>
        <row r="146">
          <cell r="G146">
            <v>1592.7</v>
          </cell>
        </row>
        <row r="151">
          <cell r="G151">
            <v>525</v>
          </cell>
        </row>
        <row r="158">
          <cell r="G158">
            <v>52662.590000000084</v>
          </cell>
        </row>
        <row r="159">
          <cell r="G159">
            <v>28688.05999999997</v>
          </cell>
        </row>
        <row r="160">
          <cell r="G160">
            <v>36481.830000000016</v>
          </cell>
        </row>
        <row r="161">
          <cell r="F161">
            <v>18000.67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AZÃO"/>
      <sheetName val="BANCO"/>
      <sheetName val="CONTAS A PAGAR"/>
      <sheetName val="Resultado"/>
      <sheetName val="12_Dezembro_2006"/>
    </sheetNames>
    <sheetDataSet>
      <sheetData sheetId="3">
        <row r="4">
          <cell r="F4">
            <v>52662.590000000084</v>
          </cell>
        </row>
        <row r="5">
          <cell r="F5">
            <v>28688.05999999997</v>
          </cell>
        </row>
        <row r="6">
          <cell r="F6">
            <v>36481.830000000016</v>
          </cell>
        </row>
        <row r="7">
          <cell r="E7">
            <v>18000.67</v>
          </cell>
        </row>
        <row r="11">
          <cell r="G11">
            <v>172151.08000000002</v>
          </cell>
        </row>
        <row r="32">
          <cell r="G32">
            <v>18380.14666666667</v>
          </cell>
        </row>
        <row r="40">
          <cell r="G40">
            <v>8332.023333333333</v>
          </cell>
        </row>
        <row r="51">
          <cell r="G51">
            <v>161359.08000000002</v>
          </cell>
        </row>
        <row r="63">
          <cell r="G63">
            <v>3721.01</v>
          </cell>
        </row>
        <row r="67">
          <cell r="G67">
            <v>1726.12</v>
          </cell>
        </row>
        <row r="70">
          <cell r="G70">
            <v>1766.88</v>
          </cell>
        </row>
        <row r="80">
          <cell r="G80">
            <v>1289.24</v>
          </cell>
        </row>
        <row r="88">
          <cell r="G88">
            <v>5000</v>
          </cell>
        </row>
        <row r="90">
          <cell r="G90">
            <v>0</v>
          </cell>
        </row>
        <row r="92">
          <cell r="G92">
            <v>2000</v>
          </cell>
        </row>
        <row r="94">
          <cell r="G94">
            <v>750</v>
          </cell>
        </row>
        <row r="96">
          <cell r="G96">
            <v>1669.8000000000002</v>
          </cell>
        </row>
        <row r="109">
          <cell r="G109">
            <v>675</v>
          </cell>
        </row>
        <row r="116">
          <cell r="G116">
            <v>8585</v>
          </cell>
        </row>
        <row r="127">
          <cell r="G127">
            <v>790</v>
          </cell>
        </row>
        <row r="131">
          <cell r="G131">
            <v>0</v>
          </cell>
        </row>
        <row r="132">
          <cell r="G132">
            <v>123</v>
          </cell>
        </row>
        <row r="135">
          <cell r="G135">
            <v>600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2468.9</v>
          </cell>
        </row>
        <row r="150">
          <cell r="F150">
            <v>51991.96000000005</v>
          </cell>
        </row>
        <row r="151">
          <cell r="F151">
            <v>29510.229999999952</v>
          </cell>
        </row>
        <row r="152">
          <cell r="F152">
            <v>36811.68000000002</v>
          </cell>
        </row>
        <row r="153">
          <cell r="E153">
            <v>12142.84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azão"/>
      <sheetName val="Bancos"/>
      <sheetName val="Contas a Pagar"/>
      <sheetName val="Resultado"/>
      <sheetName val="Resumo"/>
    </sheetNames>
    <sheetDataSet>
      <sheetData sheetId="3">
        <row r="4">
          <cell r="G4">
            <v>5932.010000000097</v>
          </cell>
        </row>
        <row r="5">
          <cell r="G5">
            <v>65334.81999999992</v>
          </cell>
        </row>
        <row r="6">
          <cell r="G6">
            <v>50422.68000000001</v>
          </cell>
        </row>
        <row r="7">
          <cell r="F7">
            <v>24194.459999999992</v>
          </cell>
        </row>
        <row r="11">
          <cell r="G11">
            <v>152109.25999999998</v>
          </cell>
        </row>
        <row r="32">
          <cell r="G32">
            <v>17750.12</v>
          </cell>
        </row>
        <row r="41">
          <cell r="G41">
            <v>0</v>
          </cell>
        </row>
        <row r="46">
          <cell r="G46">
            <v>140041.07</v>
          </cell>
        </row>
        <row r="63">
          <cell r="G63">
            <v>1516.48</v>
          </cell>
        </row>
        <row r="67">
          <cell r="G67">
            <v>997.92</v>
          </cell>
        </row>
        <row r="72">
          <cell r="G72">
            <v>2966</v>
          </cell>
        </row>
        <row r="81">
          <cell r="G81">
            <v>838.23</v>
          </cell>
        </row>
        <row r="86">
          <cell r="G86">
            <v>2500</v>
          </cell>
        </row>
        <row r="88">
          <cell r="G88">
            <v>300</v>
          </cell>
        </row>
        <row r="90">
          <cell r="G90">
            <v>2000</v>
          </cell>
        </row>
        <row r="93">
          <cell r="G93">
            <v>350</v>
          </cell>
        </row>
        <row r="95">
          <cell r="G95">
            <v>684.6800000000001</v>
          </cell>
        </row>
        <row r="108">
          <cell r="G108">
            <v>0</v>
          </cell>
        </row>
        <row r="109">
          <cell r="G109">
            <v>270</v>
          </cell>
        </row>
        <row r="112">
          <cell r="G112">
            <v>121.15</v>
          </cell>
        </row>
        <row r="115">
          <cell r="G115">
            <v>0</v>
          </cell>
        </row>
        <row r="116">
          <cell r="G116">
            <v>753.6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600</v>
          </cell>
        </row>
        <row r="124">
          <cell r="G124">
            <v>44</v>
          </cell>
        </row>
        <row r="126">
          <cell r="G126">
            <v>0</v>
          </cell>
        </row>
        <row r="127">
          <cell r="G127">
            <v>722</v>
          </cell>
        </row>
        <row r="133">
          <cell r="G133">
            <v>1951.7500000000873</v>
          </cell>
        </row>
        <row r="134">
          <cell r="G134">
            <v>74593.46999999988</v>
          </cell>
        </row>
        <row r="135">
          <cell r="G135">
            <v>50969.64000000001</v>
          </cell>
        </row>
        <row r="136">
          <cell r="F136">
            <v>14865.559999999992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zão"/>
      <sheetName val="Bancos"/>
      <sheetName val="Contas a Pagar"/>
      <sheetName val="Resultado"/>
      <sheetName val="RESUMO"/>
    </sheetNames>
    <sheetDataSet>
      <sheetData sheetId="3">
        <row r="4">
          <cell r="G4">
            <v>2435.179999999993</v>
          </cell>
        </row>
        <row r="5">
          <cell r="G5">
            <v>49421.159999999916</v>
          </cell>
        </row>
        <row r="6">
          <cell r="G6">
            <v>26.730000000000018</v>
          </cell>
        </row>
        <row r="7">
          <cell r="F7">
            <v>10864.149999999998</v>
          </cell>
        </row>
        <row r="11">
          <cell r="G11">
            <v>152630.94</v>
          </cell>
        </row>
        <row r="30">
          <cell r="G30">
            <v>14958.54</v>
          </cell>
        </row>
        <row r="36">
          <cell r="G36">
            <v>13209.78</v>
          </cell>
        </row>
        <row r="48">
          <cell r="G48">
            <v>138075.48</v>
          </cell>
        </row>
        <row r="81">
          <cell r="G81">
            <v>1484.09</v>
          </cell>
        </row>
        <row r="85">
          <cell r="G85">
            <v>328.36</v>
          </cell>
        </row>
        <row r="87">
          <cell r="G87">
            <v>1340.01</v>
          </cell>
        </row>
        <row r="91">
          <cell r="G91">
            <v>416.8</v>
          </cell>
        </row>
        <row r="94">
          <cell r="G94">
            <v>2500</v>
          </cell>
        </row>
        <row r="96">
          <cell r="G96">
            <v>850</v>
          </cell>
        </row>
        <row r="98">
          <cell r="G98">
            <v>2000</v>
          </cell>
        </row>
        <row r="100">
          <cell r="G100">
            <v>300</v>
          </cell>
        </row>
        <row r="102">
          <cell r="G102">
            <v>605.98</v>
          </cell>
        </row>
        <row r="116">
          <cell r="G116">
            <v>0</v>
          </cell>
        </row>
        <row r="118">
          <cell r="G118">
            <v>400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3168</v>
          </cell>
        </row>
        <row r="135">
          <cell r="G135">
            <v>600</v>
          </cell>
        </row>
        <row r="137">
          <cell r="G137">
            <v>0</v>
          </cell>
        </row>
        <row r="138">
          <cell r="G138">
            <v>0</v>
          </cell>
        </row>
        <row r="142">
          <cell r="F142">
            <v>3624.600000000006</v>
          </cell>
        </row>
        <row r="143">
          <cell r="F143">
            <v>78237.3299999999</v>
          </cell>
        </row>
        <row r="144">
          <cell r="F144">
            <v>26.730000000000018</v>
          </cell>
        </row>
        <row r="145">
          <cell r="E145">
            <v>12139.199999999999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zão"/>
      <sheetName val="Bancos"/>
      <sheetName val="Contas a Pagar"/>
      <sheetName val="RESUMO"/>
      <sheetName val="RESULTADO"/>
      <sheetName val="03_Marco_2006"/>
    </sheetNames>
    <sheetDataSet>
      <sheetData sheetId="4">
        <row r="4">
          <cell r="G4">
            <v>3624.600000000006</v>
          </cell>
        </row>
        <row r="5">
          <cell r="G5">
            <v>78237.3299999999</v>
          </cell>
        </row>
        <row r="6">
          <cell r="G6">
            <v>26.730000000000018</v>
          </cell>
        </row>
        <row r="7">
          <cell r="F7">
            <v>12139.199999999999</v>
          </cell>
        </row>
        <row r="11">
          <cell r="G11">
            <v>143429.59</v>
          </cell>
        </row>
        <row r="30">
          <cell r="G30">
            <v>15716.140000000001</v>
          </cell>
        </row>
        <row r="36">
          <cell r="G36">
            <v>0</v>
          </cell>
        </row>
        <row r="41">
          <cell r="G41">
            <v>129988.44000000002</v>
          </cell>
        </row>
        <row r="58">
          <cell r="G58">
            <v>1419.5700000000002</v>
          </cell>
        </row>
        <row r="62">
          <cell r="G62">
            <v>725.75</v>
          </cell>
        </row>
        <row r="64">
          <cell r="G64">
            <v>2286.64</v>
          </cell>
        </row>
        <row r="73">
          <cell r="G73">
            <v>367.5</v>
          </cell>
        </row>
        <row r="76">
          <cell r="G76">
            <v>2500</v>
          </cell>
        </row>
        <row r="78">
          <cell r="G78">
            <v>300</v>
          </cell>
        </row>
        <row r="80">
          <cell r="G80">
            <v>2000</v>
          </cell>
        </row>
        <row r="82">
          <cell r="G82">
            <v>300</v>
          </cell>
        </row>
        <row r="84">
          <cell r="G84">
            <v>539.42</v>
          </cell>
        </row>
        <row r="95">
          <cell r="G95">
            <v>493.89</v>
          </cell>
        </row>
        <row r="99">
          <cell r="G99">
            <v>1250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8">
          <cell r="G108">
            <v>600</v>
          </cell>
        </row>
        <row r="110">
          <cell r="G110">
            <v>300</v>
          </cell>
        </row>
        <row r="112">
          <cell r="G112">
            <v>0</v>
          </cell>
        </row>
        <row r="113">
          <cell r="G113">
            <v>0</v>
          </cell>
        </row>
        <row r="116">
          <cell r="F116">
            <v>7056.149999999994</v>
          </cell>
        </row>
        <row r="117">
          <cell r="F117">
            <v>91394.4599999999</v>
          </cell>
        </row>
        <row r="118">
          <cell r="F118">
            <v>26.730000000000018</v>
          </cell>
        </row>
        <row r="119">
          <cell r="E119">
            <v>12653.359999999999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zão"/>
      <sheetName val="Banco"/>
      <sheetName val="Contas a Pagar"/>
      <sheetName val="RESULTADO"/>
      <sheetName val="RESUMO"/>
      <sheetName val="04-Abril_2006"/>
    </sheetNames>
    <sheetDataSet>
      <sheetData sheetId="3">
        <row r="4">
          <cell r="G4">
            <v>7056.149999999994</v>
          </cell>
        </row>
        <row r="5">
          <cell r="G5">
            <v>91394.4599999999</v>
          </cell>
        </row>
        <row r="6">
          <cell r="G6">
            <v>26.730000000000018</v>
          </cell>
        </row>
        <row r="7">
          <cell r="F7">
            <v>12653.359999999999</v>
          </cell>
        </row>
        <row r="11">
          <cell r="G11">
            <v>164448.51</v>
          </cell>
        </row>
        <row r="31">
          <cell r="G31">
            <v>17164.57</v>
          </cell>
        </row>
        <row r="37">
          <cell r="G37">
            <v>0</v>
          </cell>
        </row>
        <row r="42">
          <cell r="H42">
            <v>154606.91</v>
          </cell>
        </row>
        <row r="63">
          <cell r="H63">
            <v>1697.58</v>
          </cell>
        </row>
        <row r="67">
          <cell r="H67">
            <v>528.5</v>
          </cell>
        </row>
        <row r="69">
          <cell r="H69">
            <v>6348.7</v>
          </cell>
        </row>
        <row r="86">
          <cell r="H86">
            <v>2696.38</v>
          </cell>
        </row>
        <row r="93">
          <cell r="H93">
            <v>2500</v>
          </cell>
        </row>
        <row r="95">
          <cell r="H95">
            <v>330</v>
          </cell>
        </row>
        <row r="97">
          <cell r="H97">
            <v>2000</v>
          </cell>
        </row>
        <row r="99">
          <cell r="H99">
            <v>350</v>
          </cell>
        </row>
        <row r="101">
          <cell r="H101">
            <v>814.8499999999999</v>
          </cell>
        </row>
        <row r="113">
          <cell r="H113">
            <v>104.25</v>
          </cell>
        </row>
        <row r="115">
          <cell r="H115">
            <v>0</v>
          </cell>
        </row>
        <row r="116">
          <cell r="H116">
            <v>400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673.5</v>
          </cell>
        </row>
        <row r="124">
          <cell r="H124">
            <v>600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31">
          <cell r="G131">
            <v>2651.000000000029</v>
          </cell>
        </row>
        <row r="132">
          <cell r="G132">
            <v>106526.30999999997</v>
          </cell>
        </row>
        <row r="133">
          <cell r="G133">
            <v>26.730000000000018</v>
          </cell>
        </row>
        <row r="134">
          <cell r="F134">
            <v>15417.649999999998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ZÃO"/>
      <sheetName val="BANCO"/>
      <sheetName val="CONTAS A PAGAR"/>
      <sheetName val="RESULTADO"/>
      <sheetName val="resumo"/>
      <sheetName val="05_Maio_2006"/>
    </sheetNames>
    <sheetDataSet>
      <sheetData sheetId="3">
        <row r="4">
          <cell r="G4">
            <v>2651.000000000029</v>
          </cell>
        </row>
        <row r="5">
          <cell r="G5">
            <v>106526.30999999997</v>
          </cell>
        </row>
        <row r="6">
          <cell r="G6">
            <v>26.730000000000018</v>
          </cell>
        </row>
        <row r="7">
          <cell r="F7">
            <v>15417.649999999998</v>
          </cell>
        </row>
        <row r="11">
          <cell r="H11">
            <v>149673.28</v>
          </cell>
        </row>
        <row r="35">
          <cell r="H35">
            <v>17126.75</v>
          </cell>
        </row>
        <row r="43">
          <cell r="H43">
            <v>0</v>
          </cell>
        </row>
        <row r="48">
          <cell r="H48">
            <v>141722.09000000003</v>
          </cell>
        </row>
        <row r="66">
          <cell r="G66">
            <v>1699.71</v>
          </cell>
        </row>
        <row r="70">
          <cell r="G70">
            <v>890.78</v>
          </cell>
        </row>
        <row r="72">
          <cell r="G72">
            <v>3379.83</v>
          </cell>
        </row>
        <row r="79">
          <cell r="G79">
            <v>1423.2</v>
          </cell>
        </row>
        <row r="85">
          <cell r="G85">
            <v>2500</v>
          </cell>
        </row>
        <row r="87">
          <cell r="G87">
            <v>300</v>
          </cell>
        </row>
        <row r="89">
          <cell r="G89">
            <v>2000</v>
          </cell>
        </row>
        <row r="91">
          <cell r="G91">
            <v>350</v>
          </cell>
        </row>
        <row r="93">
          <cell r="G93">
            <v>745.3000000000001</v>
          </cell>
        </row>
        <row r="109">
          <cell r="G109">
            <v>184.34</v>
          </cell>
        </row>
        <row r="112">
          <cell r="G112">
            <v>0</v>
          </cell>
        </row>
        <row r="114">
          <cell r="G114">
            <v>0</v>
          </cell>
        </row>
        <row r="116">
          <cell r="G116">
            <v>0</v>
          </cell>
        </row>
        <row r="118">
          <cell r="G118">
            <v>96.9</v>
          </cell>
        </row>
        <row r="120">
          <cell r="G120">
            <v>0</v>
          </cell>
        </row>
        <row r="122">
          <cell r="G122">
            <v>0</v>
          </cell>
        </row>
        <row r="124">
          <cell r="G124">
            <v>1620</v>
          </cell>
        </row>
        <row r="130">
          <cell r="G130">
            <v>1601</v>
          </cell>
        </row>
        <row r="138">
          <cell r="G138">
            <v>0</v>
          </cell>
        </row>
        <row r="139">
          <cell r="G139">
            <v>505</v>
          </cell>
        </row>
        <row r="144">
          <cell r="G144">
            <v>2351.740000000078</v>
          </cell>
        </row>
        <row r="145">
          <cell r="G145">
            <v>62403.49999999988</v>
          </cell>
        </row>
        <row r="146">
          <cell r="G146">
            <v>50026.73</v>
          </cell>
        </row>
        <row r="147">
          <cell r="F147">
            <v>13213.699999999995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zão"/>
      <sheetName val="Bancos"/>
      <sheetName val="Contas a Pagar"/>
      <sheetName val="Resumo"/>
      <sheetName val="RESULTADO"/>
      <sheetName val="06_Junho_2006"/>
    </sheetNames>
    <sheetDataSet>
      <sheetData sheetId="4">
        <row r="4">
          <cell r="G4">
            <v>2351.740000000078</v>
          </cell>
        </row>
        <row r="5">
          <cell r="G5">
            <v>62403.49999999988</v>
          </cell>
        </row>
        <row r="6">
          <cell r="G6">
            <v>50026.73</v>
          </cell>
        </row>
        <row r="7">
          <cell r="F7">
            <v>13213.699999999995</v>
          </cell>
        </row>
        <row r="11">
          <cell r="I11">
            <v>154966.2</v>
          </cell>
        </row>
        <row r="33">
          <cell r="I33">
            <v>17229.2</v>
          </cell>
        </row>
        <row r="41">
          <cell r="I41">
            <v>0</v>
          </cell>
        </row>
        <row r="47">
          <cell r="I47">
            <v>148924.3</v>
          </cell>
        </row>
        <row r="77">
          <cell r="I77">
            <v>1482.5900000000001</v>
          </cell>
        </row>
        <row r="80">
          <cell r="I80">
            <v>1840.3600000000001</v>
          </cell>
        </row>
        <row r="83">
          <cell r="I83">
            <v>2465</v>
          </cell>
        </row>
        <row r="93">
          <cell r="I93">
            <v>1945.3500000000001</v>
          </cell>
        </row>
        <row r="99">
          <cell r="I99">
            <v>0</v>
          </cell>
        </row>
        <row r="101">
          <cell r="I101">
            <v>0</v>
          </cell>
        </row>
        <row r="103">
          <cell r="I103">
            <v>2000</v>
          </cell>
        </row>
        <row r="105">
          <cell r="I105">
            <v>350</v>
          </cell>
        </row>
        <row r="107">
          <cell r="I107">
            <v>3906.71</v>
          </cell>
        </row>
        <row r="124">
          <cell r="I124">
            <v>0</v>
          </cell>
        </row>
        <row r="126">
          <cell r="I126">
            <v>600</v>
          </cell>
        </row>
        <row r="130">
          <cell r="I130">
            <v>575.23</v>
          </cell>
        </row>
        <row r="133">
          <cell r="I133">
            <v>0</v>
          </cell>
        </row>
        <row r="135">
          <cell r="I135">
            <v>280</v>
          </cell>
        </row>
        <row r="137">
          <cell r="I137">
            <v>0</v>
          </cell>
        </row>
        <row r="139">
          <cell r="I139">
            <v>20</v>
          </cell>
        </row>
        <row r="141">
          <cell r="I141">
            <v>600</v>
          </cell>
        </row>
        <row r="143">
          <cell r="I143">
            <v>5955.78</v>
          </cell>
        </row>
        <row r="156">
          <cell r="I156">
            <v>0</v>
          </cell>
        </row>
        <row r="158">
          <cell r="I158">
            <v>5323.3</v>
          </cell>
        </row>
        <row r="166">
          <cell r="G166">
            <v>5932.010000000097</v>
          </cell>
        </row>
        <row r="167">
          <cell r="G167">
            <v>65334.81999999992</v>
          </cell>
        </row>
        <row r="168">
          <cell r="G168">
            <v>50422.68000000001</v>
          </cell>
        </row>
        <row r="169">
          <cell r="F169">
            <v>24194.459999999992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zão"/>
      <sheetName val="Banco"/>
      <sheetName val="Contas a Pagar"/>
      <sheetName val="Resultado"/>
      <sheetName val="08_Agosto_2006"/>
    </sheetNames>
    <sheetDataSet>
      <sheetData sheetId="3">
        <row r="4">
          <cell r="G4">
            <v>1951.7500000000873</v>
          </cell>
        </row>
        <row r="5">
          <cell r="G5">
            <v>74593.46999999988</v>
          </cell>
        </row>
        <row r="6">
          <cell r="G6">
            <v>50969.64000000001</v>
          </cell>
        </row>
        <row r="7">
          <cell r="F7">
            <v>14865.559999999998</v>
          </cell>
        </row>
        <row r="11">
          <cell r="G11">
            <v>150792.74</v>
          </cell>
        </row>
        <row r="30">
          <cell r="G30">
            <v>18100.29</v>
          </cell>
        </row>
        <row r="37">
          <cell r="G37">
            <v>0</v>
          </cell>
        </row>
        <row r="42">
          <cell r="H42">
            <v>145918.33</v>
          </cell>
        </row>
        <row r="59">
          <cell r="H59">
            <v>1871.48</v>
          </cell>
        </row>
        <row r="64">
          <cell r="H64">
            <v>868.43</v>
          </cell>
        </row>
        <row r="67">
          <cell r="H67">
            <v>2869.65</v>
          </cell>
        </row>
        <row r="82">
          <cell r="H82">
            <v>1618.4099999999999</v>
          </cell>
        </row>
        <row r="94">
          <cell r="H94">
            <v>2500</v>
          </cell>
        </row>
        <row r="96">
          <cell r="H96">
            <v>300</v>
          </cell>
        </row>
        <row r="98">
          <cell r="H98">
            <v>2000</v>
          </cell>
        </row>
        <row r="100">
          <cell r="H100">
            <v>350</v>
          </cell>
        </row>
        <row r="102">
          <cell r="H102">
            <v>1060.1399999999999</v>
          </cell>
        </row>
        <row r="113">
          <cell r="H113">
            <v>272.18</v>
          </cell>
        </row>
        <row r="119">
          <cell r="H119">
            <v>62.5</v>
          </cell>
        </row>
        <row r="122">
          <cell r="H122">
            <v>910</v>
          </cell>
        </row>
        <row r="128">
          <cell r="H128">
            <v>750</v>
          </cell>
        </row>
        <row r="131">
          <cell r="H131">
            <v>7462.7</v>
          </cell>
        </row>
        <row r="139">
          <cell r="H139">
            <v>0</v>
          </cell>
        </row>
        <row r="141">
          <cell r="H141">
            <v>7791</v>
          </cell>
        </row>
        <row r="153">
          <cell r="G153">
            <v>1378.6000000000931</v>
          </cell>
        </row>
        <row r="154">
          <cell r="G154">
            <v>26087.87999999989</v>
          </cell>
        </row>
        <row r="155">
          <cell r="G155">
            <v>101560.19</v>
          </cell>
        </row>
        <row r="156">
          <cell r="F156">
            <v>24089.16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zão"/>
      <sheetName val="Bancos"/>
      <sheetName val="Contas a Pagar"/>
      <sheetName val="Resultado"/>
      <sheetName val="09_Setembro_2006"/>
    </sheetNames>
    <sheetDataSet>
      <sheetData sheetId="3">
        <row r="4">
          <cell r="F4">
            <v>1378.6000000000931</v>
          </cell>
        </row>
        <row r="5">
          <cell r="F5">
            <v>26087.87999999989</v>
          </cell>
        </row>
        <row r="6">
          <cell r="F6">
            <v>101560.19</v>
          </cell>
        </row>
        <row r="7">
          <cell r="E7">
            <v>24089.16</v>
          </cell>
        </row>
        <row r="11">
          <cell r="G11">
            <v>153981.78</v>
          </cell>
        </row>
        <row r="30">
          <cell r="G30">
            <v>18527.22</v>
          </cell>
        </row>
        <row r="40">
          <cell r="G40">
            <v>0</v>
          </cell>
        </row>
        <row r="51">
          <cell r="G51">
            <v>151870.93</v>
          </cell>
        </row>
        <row r="67">
          <cell r="G67">
            <v>1646.48</v>
          </cell>
        </row>
        <row r="71">
          <cell r="G71">
            <v>818.49</v>
          </cell>
        </row>
        <row r="73">
          <cell r="G73">
            <v>4659.84</v>
          </cell>
        </row>
        <row r="84">
          <cell r="G84">
            <v>1148.44</v>
          </cell>
        </row>
        <row r="92">
          <cell r="G92">
            <v>12000</v>
          </cell>
        </row>
        <row r="97">
          <cell r="G97">
            <v>300</v>
          </cell>
        </row>
        <row r="99">
          <cell r="G99">
            <v>2000</v>
          </cell>
        </row>
        <row r="102">
          <cell r="G102">
            <v>350</v>
          </cell>
        </row>
        <row r="104">
          <cell r="G104">
            <v>680.0100000000001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4">
          <cell r="G124">
            <v>345</v>
          </cell>
        </row>
        <row r="127">
          <cell r="G127">
            <v>600</v>
          </cell>
        </row>
        <row r="129">
          <cell r="G129">
            <v>2557.5</v>
          </cell>
        </row>
        <row r="137">
          <cell r="G137">
            <v>340</v>
          </cell>
        </row>
        <row r="140">
          <cell r="G140">
            <v>1665</v>
          </cell>
        </row>
        <row r="148">
          <cell r="F148">
            <v>54534.30000000009</v>
          </cell>
        </row>
        <row r="149">
          <cell r="F149">
            <v>8465.939999999886</v>
          </cell>
        </row>
        <row r="150">
          <cell r="F150">
            <v>50883.130000000005</v>
          </cell>
        </row>
        <row r="151">
          <cell r="E151">
            <v>17418.549999999996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zão"/>
      <sheetName val="Bancos"/>
      <sheetName val="Contas a Pagar"/>
      <sheetName val="Resultado"/>
      <sheetName val="10_Outubro_2006"/>
    </sheetNames>
    <sheetDataSet>
      <sheetData sheetId="3">
        <row r="4">
          <cell r="F4">
            <v>54534.30000000009</v>
          </cell>
        </row>
        <row r="5">
          <cell r="F5">
            <v>8465.939999999886</v>
          </cell>
        </row>
        <row r="6">
          <cell r="F6">
            <v>50883.130000000005</v>
          </cell>
        </row>
        <row r="7">
          <cell r="E7">
            <v>17418.549999999996</v>
          </cell>
        </row>
        <row r="11">
          <cell r="G11">
            <v>153589.59</v>
          </cell>
        </row>
        <row r="30">
          <cell r="G30">
            <v>17295.920000000002</v>
          </cell>
        </row>
        <row r="41">
          <cell r="G41">
            <v>0</v>
          </cell>
        </row>
        <row r="52">
          <cell r="G52">
            <v>148481.90000000002</v>
          </cell>
        </row>
        <row r="70">
          <cell r="G70">
            <v>1770.76</v>
          </cell>
        </row>
        <row r="74">
          <cell r="G74">
            <v>818.27</v>
          </cell>
        </row>
        <row r="76">
          <cell r="G76">
            <v>7485.4400000000005</v>
          </cell>
        </row>
        <row r="89">
          <cell r="G89">
            <v>1073.89</v>
          </cell>
        </row>
        <row r="97">
          <cell r="G97">
            <v>12998</v>
          </cell>
        </row>
        <row r="108">
          <cell r="G108">
            <v>300</v>
          </cell>
        </row>
        <row r="110">
          <cell r="G110">
            <v>2000</v>
          </cell>
        </row>
        <row r="112">
          <cell r="G112">
            <v>350</v>
          </cell>
        </row>
        <row r="114">
          <cell r="G114">
            <v>1663.28</v>
          </cell>
        </row>
        <row r="128">
          <cell r="G128">
            <v>231.5</v>
          </cell>
        </row>
        <row r="130">
          <cell r="G130">
            <v>2294.88</v>
          </cell>
        </row>
        <row r="134">
          <cell r="G134">
            <v>430</v>
          </cell>
        </row>
        <row r="137">
          <cell r="G137">
            <v>0</v>
          </cell>
        </row>
        <row r="138">
          <cell r="G138">
            <v>244</v>
          </cell>
        </row>
        <row r="141">
          <cell r="G141">
            <v>600</v>
          </cell>
        </row>
        <row r="143">
          <cell r="G143">
            <v>13258.560000000001</v>
          </cell>
        </row>
        <row r="150">
          <cell r="G150">
            <v>40</v>
          </cell>
        </row>
        <row r="152">
          <cell r="G152">
            <v>1573.75</v>
          </cell>
        </row>
        <row r="161">
          <cell r="G161">
            <v>410.25</v>
          </cell>
        </row>
        <row r="167">
          <cell r="F167">
            <v>50624.4500000001</v>
          </cell>
        </row>
        <row r="168">
          <cell r="F168">
            <v>1353.1599999999453</v>
          </cell>
        </row>
        <row r="169">
          <cell r="F169">
            <v>40850.74000000001</v>
          </cell>
        </row>
        <row r="170">
          <cell r="E170">
            <v>21502.499999999996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7"/>
  <sheetViews>
    <sheetView tabSelected="1" view="pageBreakPreview" zoomScaleSheetLayoutView="100" workbookViewId="0" topLeftCell="A17">
      <selection activeCell="B54" sqref="B54"/>
    </sheetView>
  </sheetViews>
  <sheetFormatPr defaultColWidth="9.140625" defaultRowHeight="12.75"/>
  <cols>
    <col min="1" max="1" width="2.140625" style="0" customWidth="1"/>
    <col min="2" max="2" width="25.57421875" style="6" customWidth="1"/>
    <col min="3" max="10" width="8.7109375" style="0" bestFit="1" customWidth="1"/>
    <col min="11" max="11" width="8.8515625" style="0" bestFit="1" customWidth="1"/>
    <col min="12" max="12" width="8.7109375" style="0" bestFit="1" customWidth="1"/>
    <col min="15" max="87" width="9.140625" style="3" customWidth="1"/>
  </cols>
  <sheetData>
    <row r="1" spans="1:87" s="11" customFormat="1" ht="15">
      <c r="A1" s="8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14" ht="5.25" customHeight="1" thickBot="1">
      <c r="A2" s="1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87" s="17" customFormat="1" ht="11.25">
      <c r="A3" s="12">
        <v>1</v>
      </c>
      <c r="B3" s="13" t="s">
        <v>42</v>
      </c>
      <c r="C3" s="14" t="s">
        <v>29</v>
      </c>
      <c r="D3" s="14" t="s">
        <v>30</v>
      </c>
      <c r="E3" s="14" t="s">
        <v>31</v>
      </c>
      <c r="F3" s="14" t="s">
        <v>32</v>
      </c>
      <c r="G3" s="14" t="s">
        <v>33</v>
      </c>
      <c r="H3" s="14" t="s">
        <v>34</v>
      </c>
      <c r="I3" s="14" t="s">
        <v>35</v>
      </c>
      <c r="J3" s="14" t="s">
        <v>36</v>
      </c>
      <c r="K3" s="14" t="s">
        <v>37</v>
      </c>
      <c r="L3" s="14" t="s">
        <v>38</v>
      </c>
      <c r="M3" s="14" t="s">
        <v>39</v>
      </c>
      <c r="N3" s="15" t="s">
        <v>40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</row>
    <row r="4" spans="1:87" s="17" customFormat="1" ht="11.25">
      <c r="A4" s="18"/>
      <c r="B4" s="19" t="s">
        <v>0</v>
      </c>
      <c r="C4" s="20">
        <f>'[1]resultado'!H4</f>
        <v>874.3800000000047</v>
      </c>
      <c r="D4" s="20">
        <f>'[2]Resultado'!G4</f>
        <v>2435.179999999993</v>
      </c>
      <c r="E4" s="20">
        <f>'[3]RESULTADO'!G4</f>
        <v>3624.600000000006</v>
      </c>
      <c r="F4" s="20">
        <f>'[4]RESULTADO'!G4</f>
        <v>7056.149999999994</v>
      </c>
      <c r="G4" s="20">
        <f>'[5]RESULTADO'!G4</f>
        <v>2651.000000000029</v>
      </c>
      <c r="H4" s="20">
        <f>'[6]RESULTADO'!G4</f>
        <v>2351.740000000078</v>
      </c>
      <c r="I4" s="20">
        <f>'[12]Resultado'!G4</f>
        <v>5932.010000000097</v>
      </c>
      <c r="J4" s="20">
        <f>'[7]Resultado'!G4</f>
        <v>1951.7500000000873</v>
      </c>
      <c r="K4" s="20">
        <f>'[8]Resultado'!F4</f>
        <v>1378.6000000000931</v>
      </c>
      <c r="L4" s="20">
        <f>'[9]Resultado'!F4</f>
        <v>54534.30000000009</v>
      </c>
      <c r="M4" s="20">
        <f>'[10]Resultado'!G4</f>
        <v>50624.4500000001</v>
      </c>
      <c r="N4" s="21">
        <f>'[11]Resultado'!F4</f>
        <v>52662.590000000084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</row>
    <row r="5" spans="1:87" s="17" customFormat="1" ht="11.25">
      <c r="A5" s="18"/>
      <c r="B5" s="19" t="s">
        <v>1</v>
      </c>
      <c r="C5" s="20">
        <f>'[1]resultado'!H5</f>
        <v>21050.53999999992</v>
      </c>
      <c r="D5" s="20">
        <f>'[2]Resultado'!G5</f>
        <v>49421.159999999916</v>
      </c>
      <c r="E5" s="20">
        <f>'[3]RESULTADO'!G5</f>
        <v>78237.3299999999</v>
      </c>
      <c r="F5" s="20">
        <f>'[4]RESULTADO'!G5</f>
        <v>91394.4599999999</v>
      </c>
      <c r="G5" s="20">
        <f>'[5]RESULTADO'!G5</f>
        <v>106526.30999999997</v>
      </c>
      <c r="H5" s="20">
        <f>'[6]RESULTADO'!G5</f>
        <v>62403.49999999988</v>
      </c>
      <c r="I5" s="20">
        <f>'[12]Resultado'!G5</f>
        <v>65334.81999999992</v>
      </c>
      <c r="J5" s="20">
        <f>'[7]Resultado'!G5</f>
        <v>74593.46999999988</v>
      </c>
      <c r="K5" s="20">
        <f>'[8]Resultado'!F5</f>
        <v>26087.87999999989</v>
      </c>
      <c r="L5" s="20">
        <f>'[9]Resultado'!F5</f>
        <v>8465.939999999886</v>
      </c>
      <c r="M5" s="20">
        <f>'[10]Resultado'!G5</f>
        <v>1353.1599999999453</v>
      </c>
      <c r="N5" s="21">
        <f>'[11]Resultado'!F5</f>
        <v>28688.05999999997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</row>
    <row r="6" spans="1:87" s="17" customFormat="1" ht="11.25">
      <c r="A6" s="18"/>
      <c r="B6" s="19" t="s">
        <v>2</v>
      </c>
      <c r="C6" s="20">
        <f>'[1]resultado'!H6</f>
        <v>33.19</v>
      </c>
      <c r="D6" s="20">
        <f>'[2]Resultado'!G6</f>
        <v>26.730000000000018</v>
      </c>
      <c r="E6" s="20">
        <f>'[3]RESULTADO'!G6</f>
        <v>26.730000000000018</v>
      </c>
      <c r="F6" s="20">
        <f>'[4]RESULTADO'!G6</f>
        <v>26.730000000000018</v>
      </c>
      <c r="G6" s="20">
        <f>'[5]RESULTADO'!G6</f>
        <v>26.730000000000018</v>
      </c>
      <c r="H6" s="20">
        <f>'[6]RESULTADO'!G6</f>
        <v>50026.73</v>
      </c>
      <c r="I6" s="20">
        <f>'[12]Resultado'!G6</f>
        <v>50422.68000000001</v>
      </c>
      <c r="J6" s="20">
        <f>'[7]Resultado'!G6</f>
        <v>50969.64000000001</v>
      </c>
      <c r="K6" s="20">
        <f>'[8]Resultado'!F6</f>
        <v>101560.19</v>
      </c>
      <c r="L6" s="20">
        <f>'[9]Resultado'!F6</f>
        <v>50883.130000000005</v>
      </c>
      <c r="M6" s="20">
        <f>'[10]Resultado'!G6</f>
        <v>40850.74000000001</v>
      </c>
      <c r="N6" s="21">
        <f>'[11]Resultado'!F6</f>
        <v>36481.830000000016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</row>
    <row r="7" spans="1:87" s="17" customFormat="1" ht="11.25">
      <c r="A7" s="18"/>
      <c r="B7" s="19" t="s">
        <v>3</v>
      </c>
      <c r="C7" s="20">
        <f>'[1]resultado'!G7</f>
        <v>13358.770000000008</v>
      </c>
      <c r="D7" s="20">
        <f>'[2]Resultado'!F7</f>
        <v>10864.149999999998</v>
      </c>
      <c r="E7" s="20">
        <f>'[3]RESULTADO'!F7</f>
        <v>12139.199999999999</v>
      </c>
      <c r="F7" s="20">
        <f>'[4]RESULTADO'!F7</f>
        <v>12653.359999999999</v>
      </c>
      <c r="G7" s="20">
        <f>'[5]RESULTADO'!F7</f>
        <v>15417.649999999998</v>
      </c>
      <c r="H7" s="20">
        <f>'[6]RESULTADO'!F7</f>
        <v>13213.699999999995</v>
      </c>
      <c r="I7" s="20">
        <f>'[12]Resultado'!F7</f>
        <v>24194.459999999992</v>
      </c>
      <c r="J7" s="20">
        <f>'[7]Resultado'!F7</f>
        <v>14865.559999999998</v>
      </c>
      <c r="K7" s="20">
        <f>'[8]Resultado'!E7</f>
        <v>24089.16</v>
      </c>
      <c r="L7" s="20">
        <f>'[9]Resultado'!E7</f>
        <v>17418.549999999996</v>
      </c>
      <c r="M7" s="20">
        <f>'[10]Resultado'!F7</f>
        <v>21502.499999999996</v>
      </c>
      <c r="N7" s="21">
        <f>'[11]Resultado'!E7</f>
        <v>18000.67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</row>
    <row r="8" spans="1:87" s="17" customFormat="1" ht="12" thickBot="1">
      <c r="A8" s="22"/>
      <c r="B8" s="23" t="s">
        <v>43</v>
      </c>
      <c r="C8" s="24">
        <f>C4+C5+C6-C7</f>
        <v>8599.339999999916</v>
      </c>
      <c r="D8" s="24">
        <f aca="true" t="shared" si="0" ref="D8:N8">D4+D5+D6-D7</f>
        <v>41018.91999999991</v>
      </c>
      <c r="E8" s="24">
        <f t="shared" si="0"/>
        <v>69749.4599999999</v>
      </c>
      <c r="F8" s="24">
        <f t="shared" si="0"/>
        <v>85823.9799999999</v>
      </c>
      <c r="G8" s="24">
        <f t="shared" si="0"/>
        <v>93786.39</v>
      </c>
      <c r="H8" s="24">
        <f t="shared" si="0"/>
        <v>101568.26999999997</v>
      </c>
      <c r="I8" s="24">
        <f t="shared" si="0"/>
        <v>97495.05000000003</v>
      </c>
      <c r="J8" s="24">
        <f t="shared" si="0"/>
        <v>112649.29999999999</v>
      </c>
      <c r="K8" s="24">
        <f t="shared" si="0"/>
        <v>104937.50999999998</v>
      </c>
      <c r="L8" s="24">
        <f t="shared" si="0"/>
        <v>96464.81999999998</v>
      </c>
      <c r="M8" s="24">
        <f t="shared" si="0"/>
        <v>71325.85000000006</v>
      </c>
      <c r="N8" s="25">
        <f t="shared" si="0"/>
        <v>99831.81000000007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</row>
    <row r="9" spans="1:87" s="17" customFormat="1" ht="3" customHeight="1" thickBo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 t="s">
        <v>41</v>
      </c>
      <c r="M9" s="27"/>
      <c r="N9" s="27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</row>
    <row r="10" spans="1:87" s="17" customFormat="1" ht="11.25">
      <c r="A10" s="28">
        <v>2</v>
      </c>
      <c r="B10" s="29" t="s">
        <v>4</v>
      </c>
      <c r="C10" s="30" t="s">
        <v>29</v>
      </c>
      <c r="D10" s="30" t="s">
        <v>30</v>
      </c>
      <c r="E10" s="30" t="s">
        <v>31</v>
      </c>
      <c r="F10" s="30" t="s">
        <v>32</v>
      </c>
      <c r="G10" s="30" t="s">
        <v>33</v>
      </c>
      <c r="H10" s="30" t="s">
        <v>34</v>
      </c>
      <c r="I10" s="30" t="s">
        <v>35</v>
      </c>
      <c r="J10" s="30" t="s">
        <v>36</v>
      </c>
      <c r="K10" s="30" t="s">
        <v>37</v>
      </c>
      <c r="L10" s="30" t="s">
        <v>38</v>
      </c>
      <c r="M10" s="30" t="s">
        <v>39</v>
      </c>
      <c r="N10" s="31" t="s">
        <v>40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</row>
    <row r="11" spans="1:14" s="36" customFormat="1" ht="11.25">
      <c r="A11" s="32"/>
      <c r="B11" s="33" t="s">
        <v>5</v>
      </c>
      <c r="C11" s="34">
        <f>'[1]resultado'!$I$11</f>
        <v>141176.22535609998</v>
      </c>
      <c r="D11" s="34">
        <f>'[2]Resultado'!$G$11</f>
        <v>152630.94</v>
      </c>
      <c r="E11" s="34">
        <f>'[3]RESULTADO'!$G$11</f>
        <v>143429.59</v>
      </c>
      <c r="F11" s="34">
        <f>'[4]RESULTADO'!$G$11</f>
        <v>164448.51</v>
      </c>
      <c r="G11" s="34">
        <f>'[5]RESULTADO'!$H$11</f>
        <v>149673.28</v>
      </c>
      <c r="H11" s="34">
        <f>'[6]RESULTADO'!$I$11</f>
        <v>154966.2</v>
      </c>
      <c r="I11" s="34">
        <f>'[12]Resultado'!$G$11</f>
        <v>152109.25999999998</v>
      </c>
      <c r="J11" s="34">
        <f>'[7]Resultado'!$G$11</f>
        <v>150792.74</v>
      </c>
      <c r="K11" s="34">
        <f>'[8]Resultado'!$G$11</f>
        <v>153981.78</v>
      </c>
      <c r="L11" s="34">
        <f>'[9]Resultado'!$G$11</f>
        <v>153589.59</v>
      </c>
      <c r="M11" s="34">
        <f>'[10]Resultado'!$G$11</f>
        <v>175643.32</v>
      </c>
      <c r="N11" s="35">
        <f>'[11]Resultado'!$G$11</f>
        <v>172151.08000000002</v>
      </c>
    </row>
    <row r="12" spans="1:14" s="36" customFormat="1" ht="11.25">
      <c r="A12" s="32"/>
      <c r="B12" s="33" t="s">
        <v>6</v>
      </c>
      <c r="C12" s="34">
        <f>'[1]resultado'!$I$27</f>
        <v>14942.967325619999</v>
      </c>
      <c r="D12" s="34">
        <f>'[2]Resultado'!$G$30</f>
        <v>14958.54</v>
      </c>
      <c r="E12" s="34">
        <f>'[3]RESULTADO'!$G$30</f>
        <v>15716.140000000001</v>
      </c>
      <c r="F12" s="34">
        <f>'[4]RESULTADO'!$G$31</f>
        <v>17164.57</v>
      </c>
      <c r="G12" s="34">
        <f>'[5]RESULTADO'!$H$35</f>
        <v>17126.75</v>
      </c>
      <c r="H12" s="34">
        <f>'[6]RESULTADO'!$I$33</f>
        <v>17229.2</v>
      </c>
      <c r="I12" s="34">
        <f>'[12]Resultado'!$G$32</f>
        <v>17750.12</v>
      </c>
      <c r="J12" s="34">
        <f>'[7]Resultado'!$G$30</f>
        <v>18100.29</v>
      </c>
      <c r="K12" s="34">
        <f>'[8]Resultado'!$G$30</f>
        <v>18527.22</v>
      </c>
      <c r="L12" s="34">
        <f>'[9]Resultado'!$G$30</f>
        <v>17295.920000000002</v>
      </c>
      <c r="M12" s="34">
        <f>'[10]Resultado'!$G$30</f>
        <v>18858.67000000001</v>
      </c>
      <c r="N12" s="35">
        <f>'[11]Resultado'!$G$32</f>
        <v>18380.14666666667</v>
      </c>
    </row>
    <row r="13" spans="1:14" s="36" customFormat="1" ht="11.25">
      <c r="A13" s="32"/>
      <c r="B13" s="33" t="s">
        <v>7</v>
      </c>
      <c r="C13" s="34">
        <f>'[1]resultado'!$I$33</f>
        <v>13477.21731828</v>
      </c>
      <c r="D13" s="34">
        <f>'[2]Resultado'!$G$36</f>
        <v>13209.78</v>
      </c>
      <c r="E13" s="34">
        <f>'[3]RESULTADO'!$G$36</f>
        <v>0</v>
      </c>
      <c r="F13" s="34">
        <f>'[4]RESULTADO'!$G$37</f>
        <v>0</v>
      </c>
      <c r="G13" s="34">
        <f>'[5]RESULTADO'!$H$43</f>
        <v>0</v>
      </c>
      <c r="H13" s="34">
        <f>'[6]RESULTADO'!$I$41</f>
        <v>0</v>
      </c>
      <c r="I13" s="34">
        <f>'[12]Resultado'!$G$41</f>
        <v>0</v>
      </c>
      <c r="J13" s="34">
        <f>'[7]Resultado'!$G$37</f>
        <v>0</v>
      </c>
      <c r="K13" s="34">
        <f>'[8]Resultado'!$G$40</f>
        <v>0</v>
      </c>
      <c r="L13" s="34">
        <f>'[9]Resultado'!$G$41</f>
        <v>0</v>
      </c>
      <c r="M13" s="34">
        <f>'[10]Resultado'!$G$39</f>
        <v>8318.99</v>
      </c>
      <c r="N13" s="35">
        <f>'[11]Resultado'!$G$40</f>
        <v>8332.023333333333</v>
      </c>
    </row>
    <row r="14" spans="1:87" s="17" customFormat="1" ht="12" thickBot="1">
      <c r="A14" s="37"/>
      <c r="B14" s="38" t="s">
        <v>43</v>
      </c>
      <c r="C14" s="39">
        <f>SUM(C11:C13)</f>
        <v>169596.40999999997</v>
      </c>
      <c r="D14" s="39">
        <f aca="true" t="shared" si="1" ref="D14:N14">SUM(D11:D13)</f>
        <v>180799.26</v>
      </c>
      <c r="E14" s="39">
        <f t="shared" si="1"/>
        <v>159145.73</v>
      </c>
      <c r="F14" s="39">
        <f t="shared" si="1"/>
        <v>181613.08000000002</v>
      </c>
      <c r="G14" s="39">
        <f t="shared" si="1"/>
        <v>166800.03</v>
      </c>
      <c r="H14" s="39">
        <f t="shared" si="1"/>
        <v>172195.40000000002</v>
      </c>
      <c r="I14" s="39">
        <f t="shared" si="1"/>
        <v>169859.37999999998</v>
      </c>
      <c r="J14" s="39">
        <f t="shared" si="1"/>
        <v>168893.03</v>
      </c>
      <c r="K14" s="39">
        <f t="shared" si="1"/>
        <v>172509</v>
      </c>
      <c r="L14" s="39">
        <f t="shared" si="1"/>
        <v>170885.51</v>
      </c>
      <c r="M14" s="39">
        <f t="shared" si="1"/>
        <v>202820.98</v>
      </c>
      <c r="N14" s="40">
        <f t="shared" si="1"/>
        <v>198863.25000000003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</row>
    <row r="15" spans="1:14" s="44" customFormat="1" ht="3" customHeight="1" thickBot="1">
      <c r="A15" s="41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87" s="17" customFormat="1" ht="11.25">
      <c r="A16" s="45">
        <v>3</v>
      </c>
      <c r="B16" s="46" t="s">
        <v>8</v>
      </c>
      <c r="C16" s="47" t="s">
        <v>29</v>
      </c>
      <c r="D16" s="47" t="s">
        <v>30</v>
      </c>
      <c r="E16" s="47" t="s">
        <v>31</v>
      </c>
      <c r="F16" s="47" t="s">
        <v>32</v>
      </c>
      <c r="G16" s="47" t="s">
        <v>33</v>
      </c>
      <c r="H16" s="47" t="s">
        <v>34</v>
      </c>
      <c r="I16" s="47" t="s">
        <v>35</v>
      </c>
      <c r="J16" s="47" t="s">
        <v>36</v>
      </c>
      <c r="K16" s="47" t="s">
        <v>37</v>
      </c>
      <c r="L16" s="47" t="s">
        <v>38</v>
      </c>
      <c r="M16" s="47" t="s">
        <v>39</v>
      </c>
      <c r="N16" s="48" t="s">
        <v>40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</row>
    <row r="17" spans="1:87" s="17" customFormat="1" ht="11.25">
      <c r="A17" s="49"/>
      <c r="B17" s="50" t="s">
        <v>5</v>
      </c>
      <c r="C17" s="51">
        <f>'[1]resultado'!$H$44</f>
        <v>123408.75</v>
      </c>
      <c r="D17" s="51">
        <f>'[2]Resultado'!$G$48</f>
        <v>138075.48</v>
      </c>
      <c r="E17" s="51">
        <f>'[3]RESULTADO'!$G$41</f>
        <v>129988.44000000002</v>
      </c>
      <c r="F17" s="51">
        <f>'[4]RESULTADO'!$H$42</f>
        <v>154606.91</v>
      </c>
      <c r="G17" s="51">
        <f>'[5]RESULTADO'!$H$48</f>
        <v>141722.09000000003</v>
      </c>
      <c r="H17" s="51">
        <f>'[6]RESULTADO'!$I$47</f>
        <v>148924.3</v>
      </c>
      <c r="I17" s="51">
        <f>'[12]Resultado'!$G$46</f>
        <v>140041.07</v>
      </c>
      <c r="J17" s="51">
        <f>'[7]Resultado'!$H$42</f>
        <v>145918.33</v>
      </c>
      <c r="K17" s="51">
        <f>'[8]Resultado'!$G$51</f>
        <v>151870.93</v>
      </c>
      <c r="L17" s="51">
        <f>'[9]Resultado'!$G$52</f>
        <v>148481.90000000002</v>
      </c>
      <c r="M17" s="51">
        <f>'[10]Resultado'!$G$49</f>
        <v>148438.31</v>
      </c>
      <c r="N17" s="52">
        <f>'[11]Resultado'!$G$51</f>
        <v>161359.08000000002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</row>
    <row r="18" spans="1:87" s="17" customFormat="1" ht="11.25">
      <c r="A18" s="49"/>
      <c r="B18" s="50" t="s">
        <v>6</v>
      </c>
      <c r="C18" s="51">
        <f>SUM(C19:C39)</f>
        <v>13768.08</v>
      </c>
      <c r="D18" s="51">
        <f aca="true" t="shared" si="2" ref="D18:N18">SUM(D19:D39)</f>
        <v>13993.24</v>
      </c>
      <c r="E18" s="51">
        <f t="shared" si="2"/>
        <v>13082.769999999999</v>
      </c>
      <c r="F18" s="51">
        <f t="shared" si="2"/>
        <v>19043.76</v>
      </c>
      <c r="G18" s="51">
        <f t="shared" si="2"/>
        <v>17296.059999999998</v>
      </c>
      <c r="H18" s="51">
        <f t="shared" si="2"/>
        <v>27344.32</v>
      </c>
      <c r="I18" s="51">
        <f t="shared" si="2"/>
        <v>14664.06</v>
      </c>
      <c r="J18" s="51">
        <f t="shared" si="2"/>
        <v>30686.489999999998</v>
      </c>
      <c r="K18" s="51">
        <f t="shared" si="2"/>
        <v>29110.76</v>
      </c>
      <c r="L18" s="51">
        <f t="shared" si="2"/>
        <v>47542.58</v>
      </c>
      <c r="M18" s="51">
        <f t="shared" si="2"/>
        <v>25876.710000000003</v>
      </c>
      <c r="N18" s="52">
        <f t="shared" si="2"/>
        <v>31164.95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</row>
    <row r="19" spans="1:87" s="17" customFormat="1" ht="11.25">
      <c r="A19" s="32"/>
      <c r="B19" s="53" t="s">
        <v>9</v>
      </c>
      <c r="C19" s="20">
        <f>'[1]resultado'!$H$69</f>
        <v>2434.09</v>
      </c>
      <c r="D19" s="20">
        <f>'[2]Resultado'!$G$81</f>
        <v>1484.09</v>
      </c>
      <c r="E19" s="20">
        <f>'[3]RESULTADO'!$G$58</f>
        <v>1419.5700000000002</v>
      </c>
      <c r="F19" s="20">
        <f>'[4]RESULTADO'!$H$63</f>
        <v>1697.58</v>
      </c>
      <c r="G19" s="20">
        <f>'[5]RESULTADO'!$G$66</f>
        <v>1699.71</v>
      </c>
      <c r="H19" s="20">
        <f>'[6]RESULTADO'!$I$77</f>
        <v>1482.5900000000001</v>
      </c>
      <c r="I19" s="20">
        <f>'[12]Resultado'!$G$63</f>
        <v>1516.48</v>
      </c>
      <c r="J19" s="20">
        <f>'[7]Resultado'!$H$59</f>
        <v>1871.48</v>
      </c>
      <c r="K19" s="20">
        <f>'[8]Resultado'!$G$67</f>
        <v>1646.48</v>
      </c>
      <c r="L19" s="20">
        <f>'[9]Resultado'!$G$70</f>
        <v>1770.76</v>
      </c>
      <c r="M19" s="20">
        <f>'[10]Resultado'!$G$68</f>
        <v>2400.58</v>
      </c>
      <c r="N19" s="21">
        <f>'[11]Resultado'!$G$63</f>
        <v>3721.01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</row>
    <row r="20" spans="1:87" s="17" customFormat="1" ht="11.25">
      <c r="A20" s="32"/>
      <c r="B20" s="53" t="s">
        <v>10</v>
      </c>
      <c r="C20" s="20">
        <f>'[1]resultado'!$H$73</f>
        <v>328.36</v>
      </c>
      <c r="D20" s="20">
        <f>'[2]Resultado'!$G$85</f>
        <v>328.36</v>
      </c>
      <c r="E20" s="20">
        <f>'[3]RESULTADO'!$G$62</f>
        <v>725.75</v>
      </c>
      <c r="F20" s="20">
        <f>'[4]RESULTADO'!$H$67</f>
        <v>528.5</v>
      </c>
      <c r="G20" s="20">
        <f>'[5]RESULTADO'!$G$70</f>
        <v>890.78</v>
      </c>
      <c r="H20" s="20">
        <f>'[6]RESULTADO'!$I$80</f>
        <v>1840.3600000000001</v>
      </c>
      <c r="I20" s="20">
        <f>'[12]Resultado'!$G$67</f>
        <v>997.92</v>
      </c>
      <c r="J20" s="20">
        <f>'[7]Resultado'!$H$64</f>
        <v>868.43</v>
      </c>
      <c r="K20" s="20">
        <f>'[8]Resultado'!$G$71</f>
        <v>818.49</v>
      </c>
      <c r="L20" s="20">
        <f>'[9]Resultado'!$G$74</f>
        <v>818.27</v>
      </c>
      <c r="M20" s="20">
        <f>'[10]Resultado'!$G$71</f>
        <v>1241.8</v>
      </c>
      <c r="N20" s="21">
        <f>'[11]Resultado'!$G$67</f>
        <v>1726.12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</row>
    <row r="21" spans="1:87" s="17" customFormat="1" ht="11.25">
      <c r="A21" s="32"/>
      <c r="B21" s="53" t="s">
        <v>11</v>
      </c>
      <c r="C21" s="20">
        <f>'[1]resultado'!$H$75</f>
        <v>1817.2599999999998</v>
      </c>
      <c r="D21" s="20">
        <f>'[2]Resultado'!$G$87</f>
        <v>1340.01</v>
      </c>
      <c r="E21" s="20">
        <f>'[3]RESULTADO'!$G$64</f>
        <v>2286.64</v>
      </c>
      <c r="F21" s="20">
        <f>'[4]RESULTADO'!$H$69</f>
        <v>6348.7</v>
      </c>
      <c r="G21" s="20">
        <f>'[5]RESULTADO'!$G$72</f>
        <v>3379.83</v>
      </c>
      <c r="H21" s="20">
        <f>'[6]RESULTADO'!$I$83</f>
        <v>2465</v>
      </c>
      <c r="I21" s="20">
        <f>'[12]Resultado'!$G$72</f>
        <v>2966</v>
      </c>
      <c r="J21" s="20">
        <f>'[7]Resultado'!$H$67</f>
        <v>2869.65</v>
      </c>
      <c r="K21" s="20">
        <f>'[8]Resultado'!$G$73</f>
        <v>4659.84</v>
      </c>
      <c r="L21" s="20">
        <f>'[9]Resultado'!$G$76</f>
        <v>7485.4400000000005</v>
      </c>
      <c r="M21" s="20">
        <f>'[10]Resultado'!$G$76</f>
        <v>1445</v>
      </c>
      <c r="N21" s="21">
        <f>'[11]Resultado'!$G$70</f>
        <v>1766.88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</row>
    <row r="22" spans="1:87" s="17" customFormat="1" ht="11.25">
      <c r="A22" s="54"/>
      <c r="B22" s="53" t="s">
        <v>12</v>
      </c>
      <c r="C22" s="20">
        <f>'[1]resultado'!$H$81</f>
        <v>272.71</v>
      </c>
      <c r="D22" s="20">
        <f>'[2]Resultado'!$G$91</f>
        <v>416.8</v>
      </c>
      <c r="E22" s="20">
        <f>'[3]RESULTADO'!$G$73</f>
        <v>367.5</v>
      </c>
      <c r="F22" s="20">
        <f>'[4]RESULTADO'!$H$86</f>
        <v>2696.38</v>
      </c>
      <c r="G22" s="20">
        <f>'[5]RESULTADO'!$G$79</f>
        <v>1423.2</v>
      </c>
      <c r="H22" s="20">
        <f>'[6]RESULTADO'!$I$93</f>
        <v>1945.3500000000001</v>
      </c>
      <c r="I22" s="20">
        <f>'[12]Resultado'!$G$81</f>
        <v>838.23</v>
      </c>
      <c r="J22" s="20">
        <f>'[7]Resultado'!$H$82</f>
        <v>1618.4099999999999</v>
      </c>
      <c r="K22" s="20">
        <f>'[8]Resultado'!$G$84</f>
        <v>1148.44</v>
      </c>
      <c r="L22" s="20">
        <f>'[9]Resultado'!$G$89+'[9]Resultado'!$G$161</f>
        <v>1484.14</v>
      </c>
      <c r="M22" s="20">
        <f>'[10]Resultado'!$G$82+'[10]Resultado'!$G$151</f>
        <v>1543.2199999999998</v>
      </c>
      <c r="N22" s="21">
        <f>'[11]Resultado'!$G$80</f>
        <v>1289.24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</row>
    <row r="23" spans="1:87" s="17" customFormat="1" ht="11.25">
      <c r="A23" s="54"/>
      <c r="B23" s="55" t="s">
        <v>13</v>
      </c>
      <c r="C23" s="56">
        <f>'[1]resultado'!$H$83</f>
        <v>3971.77</v>
      </c>
      <c r="D23" s="56">
        <f>'[2]Resultado'!$G$94</f>
        <v>2500</v>
      </c>
      <c r="E23" s="56">
        <f>'[3]RESULTADO'!$G$76</f>
        <v>2500</v>
      </c>
      <c r="F23" s="56">
        <f>'[4]RESULTADO'!$H$93</f>
        <v>2500</v>
      </c>
      <c r="G23" s="56">
        <f>'[5]RESULTADO'!$G$85</f>
        <v>2500</v>
      </c>
      <c r="H23" s="56">
        <f>'[6]RESULTADO'!$I$99</f>
        <v>0</v>
      </c>
      <c r="I23" s="56">
        <f>'[12]Resultado'!$G$86</f>
        <v>2500</v>
      </c>
      <c r="J23" s="56">
        <f>'[7]Resultado'!$H$94</f>
        <v>2500</v>
      </c>
      <c r="K23" s="56">
        <f>'[8]Resultado'!$G$92</f>
        <v>12000</v>
      </c>
      <c r="L23" s="56">
        <f>'[9]Resultado'!$G$97</f>
        <v>12998</v>
      </c>
      <c r="M23" s="56">
        <f>'[10]Resultado'!$G$88</f>
        <v>5700</v>
      </c>
      <c r="N23" s="57">
        <f>'[11]Resultado'!$G$88</f>
        <v>5000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</row>
    <row r="24" spans="1:87" s="17" customFormat="1" ht="11.25">
      <c r="A24" s="54"/>
      <c r="B24" s="53" t="s">
        <v>14</v>
      </c>
      <c r="C24" s="20">
        <f>'[1]resultado'!$H$85</f>
        <v>800</v>
      </c>
      <c r="D24" s="20">
        <f>'[2]Resultado'!$G$96</f>
        <v>850</v>
      </c>
      <c r="E24" s="20">
        <f>'[3]RESULTADO'!$G$78</f>
        <v>300</v>
      </c>
      <c r="F24" s="20">
        <f>'[4]RESULTADO'!$H$95</f>
        <v>330</v>
      </c>
      <c r="G24" s="20">
        <f>'[5]RESULTADO'!$G$87</f>
        <v>300</v>
      </c>
      <c r="H24" s="20">
        <f>'[6]RESULTADO'!$I$101</f>
        <v>0</v>
      </c>
      <c r="I24" s="20">
        <f>'[12]Resultado'!$G$88</f>
        <v>300</v>
      </c>
      <c r="J24" s="20">
        <f>'[7]Resultado'!$H$96</f>
        <v>300</v>
      </c>
      <c r="K24" s="20">
        <f>'[8]Resultado'!$G$97</f>
        <v>300</v>
      </c>
      <c r="L24" s="20">
        <f>'[9]Resultado'!$G$108</f>
        <v>300</v>
      </c>
      <c r="M24" s="20">
        <f>'[10]Resultado'!$G$91</f>
        <v>300</v>
      </c>
      <c r="N24" s="21">
        <f>'[11]Resultado'!$G$90</f>
        <v>0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</row>
    <row r="25" spans="1:87" s="17" customFormat="1" ht="11.25">
      <c r="A25" s="54"/>
      <c r="B25" s="53" t="s">
        <v>15</v>
      </c>
      <c r="C25" s="20">
        <f>'[1]resultado'!$H$87</f>
        <v>2000</v>
      </c>
      <c r="D25" s="20">
        <f>'[2]Resultado'!$G$98</f>
        <v>2000</v>
      </c>
      <c r="E25" s="20">
        <f>'[3]RESULTADO'!$G$80</f>
        <v>2000</v>
      </c>
      <c r="F25" s="20">
        <f>'[4]RESULTADO'!$H$97</f>
        <v>2000</v>
      </c>
      <c r="G25" s="20">
        <f>'[5]RESULTADO'!$G$89</f>
        <v>2000</v>
      </c>
      <c r="H25" s="20">
        <f>'[6]RESULTADO'!$I$103</f>
        <v>2000</v>
      </c>
      <c r="I25" s="20">
        <f>'[12]Resultado'!$G$90</f>
        <v>2000</v>
      </c>
      <c r="J25" s="20">
        <f>'[7]Resultado'!$H$98</f>
        <v>2000</v>
      </c>
      <c r="K25" s="20">
        <f>'[8]Resultado'!$G$99</f>
        <v>2000</v>
      </c>
      <c r="L25" s="20">
        <f>'[9]Resultado'!$G$110</f>
        <v>2000</v>
      </c>
      <c r="M25" s="20">
        <f>'[10]Resultado'!$G$93</f>
        <v>2000</v>
      </c>
      <c r="N25" s="21">
        <f>'[11]Resultado'!$G$92</f>
        <v>2000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</row>
    <row r="26" spans="1:87" s="17" customFormat="1" ht="11.25">
      <c r="A26" s="54"/>
      <c r="B26" s="53" t="s">
        <v>16</v>
      </c>
      <c r="C26" s="20">
        <f>'[1]resultado'!$H$89</f>
        <v>300</v>
      </c>
      <c r="D26" s="20">
        <f>'[2]Resultado'!$G$100</f>
        <v>300</v>
      </c>
      <c r="E26" s="20">
        <f>'[3]RESULTADO'!$G$82</f>
        <v>300</v>
      </c>
      <c r="F26" s="20">
        <f>'[4]RESULTADO'!$H$99</f>
        <v>350</v>
      </c>
      <c r="G26" s="20">
        <f>'[5]RESULTADO'!$G$91</f>
        <v>350</v>
      </c>
      <c r="H26" s="20">
        <f>'[6]RESULTADO'!$I$105</f>
        <v>350</v>
      </c>
      <c r="I26" s="20">
        <f>'[12]Resultado'!$G$93</f>
        <v>350</v>
      </c>
      <c r="J26" s="20">
        <f>'[7]Resultado'!$H$100</f>
        <v>350</v>
      </c>
      <c r="K26" s="20">
        <f>'[8]Resultado'!$G$102</f>
        <v>350</v>
      </c>
      <c r="L26" s="20">
        <f>'[9]Resultado'!$G$112</f>
        <v>350</v>
      </c>
      <c r="M26" s="20">
        <f>'[10]Resultado'!$G$95</f>
        <v>350</v>
      </c>
      <c r="N26" s="21">
        <f>'[11]Resultado'!$G$94</f>
        <v>750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</row>
    <row r="27" spans="1:87" s="17" customFormat="1" ht="11.25">
      <c r="A27" s="54"/>
      <c r="B27" s="53" t="s">
        <v>17</v>
      </c>
      <c r="C27" s="20">
        <f>'[1]resultado'!$H$91</f>
        <v>683.8899999999999</v>
      </c>
      <c r="D27" s="20">
        <f>'[2]Resultado'!$G$102</f>
        <v>605.98</v>
      </c>
      <c r="E27" s="20">
        <f>'[3]RESULTADO'!$G$84</f>
        <v>539.42</v>
      </c>
      <c r="F27" s="20">
        <f>'[4]RESULTADO'!$H$101</f>
        <v>814.8499999999999</v>
      </c>
      <c r="G27" s="20">
        <f>'[5]RESULTADO'!$G$93</f>
        <v>745.3000000000001</v>
      </c>
      <c r="H27" s="20">
        <f>'[6]RESULTADO'!$I$107</f>
        <v>3906.71</v>
      </c>
      <c r="I27" s="20">
        <f>'[12]Resultado'!$G$95</f>
        <v>684.6800000000001</v>
      </c>
      <c r="J27" s="20">
        <f>'[7]Resultado'!$H$102</f>
        <v>1060.1399999999999</v>
      </c>
      <c r="K27" s="20">
        <f>'[8]Resultado'!$G$104</f>
        <v>680.0100000000001</v>
      </c>
      <c r="L27" s="20">
        <f>'[9]Resultado'!$G$114</f>
        <v>1663.28</v>
      </c>
      <c r="M27" s="20">
        <f>'[10]Resultado'!$G$97</f>
        <v>879.07</v>
      </c>
      <c r="N27" s="21">
        <f>'[11]Resultado'!$G$96</f>
        <v>1669.8000000000002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</row>
    <row r="28" spans="1:87" s="17" customFormat="1" ht="11.25">
      <c r="A28" s="54"/>
      <c r="B28" s="53" t="s">
        <v>18</v>
      </c>
      <c r="C28" s="20">
        <f>'[1]resultado'!H107</f>
        <v>0</v>
      </c>
      <c r="D28" s="20">
        <f>'[2]Resultado'!$G$118</f>
        <v>400</v>
      </c>
      <c r="E28" s="20">
        <f>'[3]RESULTADO'!$G$99</f>
        <v>1250</v>
      </c>
      <c r="F28" s="20">
        <f>'[4]RESULTADO'!$H$115</f>
        <v>0</v>
      </c>
      <c r="G28" s="20">
        <f>'[5]RESULTADO'!$G$112</f>
        <v>0</v>
      </c>
      <c r="H28" s="20">
        <f>'[6]RESULTADO'!$I$124</f>
        <v>0</v>
      </c>
      <c r="I28" s="20">
        <f>'[12]Resultado'!$G$108</f>
        <v>0</v>
      </c>
      <c r="J28" s="20">
        <v>0</v>
      </c>
      <c r="K28" s="20">
        <f>'[8]Resultado'!$G$121</f>
        <v>0</v>
      </c>
      <c r="L28" s="20">
        <f>'[9]Resultado'!$G$130</f>
        <v>2294.88</v>
      </c>
      <c r="M28" s="20">
        <f>'[10]Resultado'!$G$111</f>
        <v>0</v>
      </c>
      <c r="N28" s="21">
        <f>'[11]Resultado'!$G$116</f>
        <v>8585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</row>
    <row r="29" spans="1:87" s="17" customFormat="1" ht="11.25">
      <c r="A29" s="54"/>
      <c r="B29" s="53" t="s">
        <v>19</v>
      </c>
      <c r="C29" s="20">
        <f>'[1]resultado'!H108</f>
        <v>0</v>
      </c>
      <c r="D29" s="20">
        <f>'[2]Resultado'!$G$120</f>
        <v>0</v>
      </c>
      <c r="E29" s="20">
        <f>'[3]RESULTADO'!$G$103</f>
        <v>0</v>
      </c>
      <c r="F29" s="20">
        <f>'[4]RESULTADO'!$H$116</f>
        <v>400</v>
      </c>
      <c r="G29" s="20">
        <f>'[5]RESULTADO'!$G$114</f>
        <v>0</v>
      </c>
      <c r="H29" s="20">
        <f>'[6]RESULTADO'!$I$126</f>
        <v>600</v>
      </c>
      <c r="I29" s="20">
        <f>'[12]Resultado'!$G$109</f>
        <v>270</v>
      </c>
      <c r="J29" s="20">
        <v>0</v>
      </c>
      <c r="K29" s="20">
        <f>0</f>
        <v>0</v>
      </c>
      <c r="L29" s="20">
        <v>0</v>
      </c>
      <c r="M29" s="20">
        <f>'[10]Resultado'!$G$112</f>
        <v>0</v>
      </c>
      <c r="N29" s="21">
        <v>0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</row>
    <row r="30" spans="1:87" s="17" customFormat="1" ht="11.25">
      <c r="A30" s="54"/>
      <c r="B30" s="53" t="s">
        <v>20</v>
      </c>
      <c r="C30" s="20">
        <f>'[1]resultado'!H109</f>
        <v>0</v>
      </c>
      <c r="D30" s="20">
        <f>'[2]Resultado'!$G$116</f>
        <v>0</v>
      </c>
      <c r="E30" s="20">
        <f>'[3]RESULTADO'!$G$95</f>
        <v>493.89</v>
      </c>
      <c r="F30" s="20">
        <f>'[4]RESULTADO'!$H$113</f>
        <v>104.25</v>
      </c>
      <c r="G30" s="20">
        <f>'[5]RESULTADO'!$G$109</f>
        <v>184.34</v>
      </c>
      <c r="H30" s="20">
        <f>'[6]RESULTADO'!$I$130</f>
        <v>575.23</v>
      </c>
      <c r="I30" s="20">
        <f>'[12]Resultado'!$G$112</f>
        <v>121.15</v>
      </c>
      <c r="J30" s="20">
        <f>'[7]Resultado'!$H$113</f>
        <v>272.18</v>
      </c>
      <c r="K30" s="20">
        <f>'[8]Resultado'!$G$120</f>
        <v>0</v>
      </c>
      <c r="L30" s="20">
        <f>'[9]Resultado'!$G$128</f>
        <v>231.5</v>
      </c>
      <c r="M30" s="20">
        <f>'[10]Resultado'!$G$113</f>
        <v>381.84999999999997</v>
      </c>
      <c r="N30" s="21">
        <f>'[11]Resultado'!$G$109</f>
        <v>675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</row>
    <row r="31" spans="1:87" s="17" customFormat="1" ht="11.25">
      <c r="A31" s="54"/>
      <c r="B31" s="58" t="s">
        <v>21</v>
      </c>
      <c r="C31" s="20">
        <f>'[1]resultado'!H110</f>
        <v>0</v>
      </c>
      <c r="D31" s="59">
        <f>'[2]Resultado'!$G$121</f>
        <v>0</v>
      </c>
      <c r="E31" s="59">
        <f>'[3]RESULTADO'!$G$104</f>
        <v>0</v>
      </c>
      <c r="F31" s="59">
        <v>0</v>
      </c>
      <c r="G31" s="59">
        <f>'[5]RESULTADO'!$G$116</f>
        <v>0</v>
      </c>
      <c r="H31" s="59">
        <f>'[6]RESULTADO'!$I$133</f>
        <v>0</v>
      </c>
      <c r="I31" s="59">
        <f>'[12]Resultado'!$G$115</f>
        <v>0</v>
      </c>
      <c r="J31" s="59">
        <v>0</v>
      </c>
      <c r="K31" s="59">
        <v>0</v>
      </c>
      <c r="L31" s="59">
        <v>0</v>
      </c>
      <c r="M31" s="59">
        <f>'[10]Resultado'!$G$118</f>
        <v>0</v>
      </c>
      <c r="N31" s="60">
        <v>0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</row>
    <row r="32" spans="1:87" s="17" customFormat="1" ht="11.25">
      <c r="A32" s="54"/>
      <c r="B32" s="58" t="s">
        <v>22</v>
      </c>
      <c r="C32" s="20">
        <f>'[1]resultado'!H111</f>
        <v>0</v>
      </c>
      <c r="D32" s="59">
        <f>'[2]Resultado'!$G$122</f>
        <v>0</v>
      </c>
      <c r="E32" s="59">
        <f>'[3]RESULTADO'!$G$105</f>
        <v>0</v>
      </c>
      <c r="F32" s="59">
        <f>'[4]RESULTADO'!$H$118</f>
        <v>0</v>
      </c>
      <c r="G32" s="59">
        <f>'[5]RESULTADO'!$G$118</f>
        <v>96.9</v>
      </c>
      <c r="H32" s="59">
        <f>'[6]RESULTADO'!$I$135</f>
        <v>280</v>
      </c>
      <c r="I32" s="59">
        <f>'[12]Resultado'!$G$116</f>
        <v>753.6</v>
      </c>
      <c r="J32" s="59">
        <f>'[7]Resultado'!$H$119</f>
        <v>62.5</v>
      </c>
      <c r="K32" s="59">
        <f>'[8]Resultado'!$G$122</f>
        <v>0</v>
      </c>
      <c r="L32" s="59">
        <f>'[9]Resultado'!$G$134</f>
        <v>430</v>
      </c>
      <c r="M32" s="59">
        <f>'[10]Resultado'!$G$119</f>
        <v>790</v>
      </c>
      <c r="N32" s="60">
        <f>'[11]Resultado'!$G$127</f>
        <v>790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</row>
    <row r="33" spans="1:87" s="17" customFormat="1" ht="11.25">
      <c r="A33" s="54"/>
      <c r="B33" s="58" t="s">
        <v>23</v>
      </c>
      <c r="C33" s="20">
        <f>'[1]resultado'!H112</f>
        <v>0</v>
      </c>
      <c r="D33" s="59">
        <f>'[2]Resultado'!$G$124</f>
        <v>3168</v>
      </c>
      <c r="E33" s="59">
        <v>0</v>
      </c>
      <c r="F33" s="59">
        <f>'[4]RESULTADO'!$H$119</f>
        <v>0</v>
      </c>
      <c r="G33" s="59">
        <f>'[5]RESULTADO'!$G$120</f>
        <v>0</v>
      </c>
      <c r="H33" s="59">
        <f>'[6]RESULTADO'!$I$137</f>
        <v>0</v>
      </c>
      <c r="I33" s="59">
        <f>'[12]Resultado'!$G$120</f>
        <v>0</v>
      </c>
      <c r="J33" s="59">
        <v>0</v>
      </c>
      <c r="K33" s="59">
        <f>'[8]Resultado'!$G$123</f>
        <v>0</v>
      </c>
      <c r="L33" s="59">
        <f>'[9]Resultado'!$G$137</f>
        <v>0</v>
      </c>
      <c r="M33" s="59">
        <f>'[10]Resultado'!$G$123</f>
        <v>0</v>
      </c>
      <c r="N33" s="60">
        <f>'[11]Resultado'!$G$131</f>
        <v>0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</row>
    <row r="34" spans="1:87" s="17" customFormat="1" ht="11.25">
      <c r="A34" s="54"/>
      <c r="B34" s="58" t="s">
        <v>24</v>
      </c>
      <c r="C34" s="20">
        <f>'[1]resultado'!H113</f>
        <v>560</v>
      </c>
      <c r="D34" s="59">
        <f>'[2]Resultado'!$G$134</f>
        <v>0</v>
      </c>
      <c r="E34" s="59">
        <f>'[3]RESULTADO'!$G$107</f>
        <v>0</v>
      </c>
      <c r="F34" s="59">
        <f>'[4]RESULTADO'!$H$121</f>
        <v>673.5</v>
      </c>
      <c r="G34" s="59">
        <f>'[5]RESULTADO'!$G$122</f>
        <v>0</v>
      </c>
      <c r="H34" s="59">
        <f>'[6]RESULTADO'!$I$139</f>
        <v>20</v>
      </c>
      <c r="I34" s="59">
        <f>'[12]Resultado'!$G$121</f>
        <v>0</v>
      </c>
      <c r="J34" s="59">
        <f>'[7]Resultado'!$H$122</f>
        <v>910</v>
      </c>
      <c r="K34" s="59">
        <f>'[8]Resultado'!$G$124</f>
        <v>345</v>
      </c>
      <c r="L34" s="59">
        <f>'[9]Resultado'!$G$138</f>
        <v>244</v>
      </c>
      <c r="M34" s="59">
        <f>'[10]Resultado'!$G$124</f>
        <v>751.5</v>
      </c>
      <c r="N34" s="60">
        <f>'[11]Resultado'!$G$132</f>
        <v>123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</row>
    <row r="35" spans="1:87" s="17" customFormat="1" ht="11.25">
      <c r="A35" s="54"/>
      <c r="B35" s="58" t="s">
        <v>25</v>
      </c>
      <c r="C35" s="59">
        <f>'[1]resultado'!$H$115</f>
        <v>600</v>
      </c>
      <c r="D35" s="59">
        <f>'[2]Resultado'!$G$135</f>
        <v>600</v>
      </c>
      <c r="E35" s="59">
        <f>'[3]RESULTADO'!$G$108</f>
        <v>600</v>
      </c>
      <c r="F35" s="59">
        <f>'[4]RESULTADO'!$H$124</f>
        <v>600</v>
      </c>
      <c r="G35" s="59">
        <f>'[5]RESULTADO'!$G$124</f>
        <v>1620</v>
      </c>
      <c r="H35" s="59">
        <f>'[6]RESULTADO'!$I$141</f>
        <v>600</v>
      </c>
      <c r="I35" s="59">
        <f>'[12]Resultado'!$G$122</f>
        <v>600</v>
      </c>
      <c r="J35" s="59">
        <f>'[7]Resultado'!$H$128</f>
        <v>750</v>
      </c>
      <c r="K35" s="59">
        <f>'[8]Resultado'!$G$127</f>
        <v>600</v>
      </c>
      <c r="L35" s="59">
        <f>'[9]Resultado'!$G$141</f>
        <v>600</v>
      </c>
      <c r="M35" s="59">
        <f>'[10]Resultado'!$G$127</f>
        <v>600</v>
      </c>
      <c r="N35" s="60">
        <f>'[11]Resultado'!$G$135</f>
        <v>600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</row>
    <row r="36" spans="1:87" s="17" customFormat="1" ht="11.25">
      <c r="A36" s="54"/>
      <c r="B36" s="58" t="s">
        <v>44</v>
      </c>
      <c r="C36" s="59">
        <f>'[1]resultado'!$H$117</f>
        <v>0</v>
      </c>
      <c r="D36" s="59">
        <f>'[2]Resultado'!$G$137</f>
        <v>0</v>
      </c>
      <c r="E36" s="59">
        <f>'[3]RESULTADO'!$G$110</f>
        <v>300</v>
      </c>
      <c r="F36" s="59">
        <f>'[4]RESULTADO'!$H$126</f>
        <v>0</v>
      </c>
      <c r="G36" s="59">
        <f>'[5]RESULTADO'!$G$130</f>
        <v>1601</v>
      </c>
      <c r="H36" s="59">
        <f>'[6]RESULTADO'!$I$143</f>
        <v>5955.78</v>
      </c>
      <c r="I36" s="59">
        <f>'[12]Resultado'!$G$124</f>
        <v>44</v>
      </c>
      <c r="J36" s="59">
        <f>'[7]Resultado'!$H$131</f>
        <v>7462.7</v>
      </c>
      <c r="K36" s="59">
        <f>'[8]Resultado'!$G$129</f>
        <v>2557.5</v>
      </c>
      <c r="L36" s="59">
        <f>'[9]Resultado'!$G$143</f>
        <v>13258.560000000001</v>
      </c>
      <c r="M36" s="59">
        <f>'[10]Resultado'!$G$129</f>
        <v>80.7</v>
      </c>
      <c r="N36" s="60">
        <f>'[11]Resultado'!$G$137</f>
        <v>0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</row>
    <row r="37" spans="1:87" s="17" customFormat="1" ht="11.25">
      <c r="A37" s="54"/>
      <c r="B37" s="55" t="s">
        <v>26</v>
      </c>
      <c r="C37" s="56">
        <f>'[1]resultado'!$H$118</f>
        <v>0</v>
      </c>
      <c r="D37" s="56">
        <f>'[2]Resultado'!$G$138</f>
        <v>0</v>
      </c>
      <c r="E37" s="56">
        <f>'[3]RESULTADO'!$G$112</f>
        <v>0</v>
      </c>
      <c r="F37" s="56">
        <f>'[4]RESULTADO'!$H$127</f>
        <v>0</v>
      </c>
      <c r="G37" s="56">
        <f>'[5]RESULTADO'!$G$138</f>
        <v>0</v>
      </c>
      <c r="H37" s="56">
        <f>'[6]RESULTADO'!$I$156</f>
        <v>0</v>
      </c>
      <c r="I37" s="56">
        <f>'[12]Resultado'!$G$126</f>
        <v>0</v>
      </c>
      <c r="J37" s="56">
        <f>'[7]Resultado'!$H$139</f>
        <v>0</v>
      </c>
      <c r="K37" s="56">
        <f>'[8]Resultado'!$G$137</f>
        <v>340</v>
      </c>
      <c r="L37" s="56">
        <f>'[9]Resultado'!$G$150</f>
        <v>40</v>
      </c>
      <c r="M37" s="56">
        <f>'[10]Resultado'!$G$132</f>
        <v>0</v>
      </c>
      <c r="N37" s="57">
        <f>'[11]Resultado'!$G$138</f>
        <v>0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</row>
    <row r="38" spans="1:87" s="17" customFormat="1" ht="11.25">
      <c r="A38" s="54"/>
      <c r="B38" s="55" t="s">
        <v>49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f>'[10]Resultado'!$G$146</f>
        <v>1592.7</v>
      </c>
      <c r="N38" s="57">
        <v>0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</row>
    <row r="39" spans="1:87" s="17" customFormat="1" ht="11.25">
      <c r="A39" s="54"/>
      <c r="B39" s="55" t="s">
        <v>27</v>
      </c>
      <c r="C39" s="56">
        <f>'[1]resultado'!$H$119</f>
        <v>0</v>
      </c>
      <c r="D39" s="56">
        <f>'[2]Resultado'!$G$139</f>
        <v>0</v>
      </c>
      <c r="E39" s="56">
        <f>'[3]RESULTADO'!$G$113</f>
        <v>0</v>
      </c>
      <c r="F39" s="56">
        <f>'[4]RESULTADO'!$H$128</f>
        <v>0</v>
      </c>
      <c r="G39" s="56">
        <f>'[5]RESULTADO'!$G$139</f>
        <v>505</v>
      </c>
      <c r="H39" s="56">
        <f>'[6]RESULTADO'!$I$158</f>
        <v>5323.3</v>
      </c>
      <c r="I39" s="56">
        <f>'[12]Resultado'!$G$127</f>
        <v>722</v>
      </c>
      <c r="J39" s="56">
        <f>'[7]Resultado'!$H$141</f>
        <v>7791</v>
      </c>
      <c r="K39" s="56">
        <f>'[8]Resultado'!$G$140</f>
        <v>1665</v>
      </c>
      <c r="L39" s="56">
        <f>'[9]Resultado'!$G$152</f>
        <v>1573.75</v>
      </c>
      <c r="M39" s="56">
        <f>'[10]Resultado'!$G$133</f>
        <v>5820.29</v>
      </c>
      <c r="N39" s="57">
        <f>'[11]Resultado'!$G$139</f>
        <v>2468.9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</row>
    <row r="40" spans="1:87" s="17" customFormat="1" ht="12" thickBot="1">
      <c r="A40" s="61"/>
      <c r="B40" s="62" t="s">
        <v>43</v>
      </c>
      <c r="C40" s="63">
        <f>SUM(C17:C18)</f>
        <v>137176.83</v>
      </c>
      <c r="D40" s="63">
        <f aca="true" t="shared" si="3" ref="D40:N40">SUM(D17:D18)</f>
        <v>152068.72</v>
      </c>
      <c r="E40" s="63">
        <f t="shared" si="3"/>
        <v>143071.21000000002</v>
      </c>
      <c r="F40" s="63">
        <f t="shared" si="3"/>
        <v>173650.67</v>
      </c>
      <c r="G40" s="63">
        <f t="shared" si="3"/>
        <v>159018.15000000002</v>
      </c>
      <c r="H40" s="63">
        <f t="shared" si="3"/>
        <v>176268.62</v>
      </c>
      <c r="I40" s="63">
        <f t="shared" si="3"/>
        <v>154705.13</v>
      </c>
      <c r="J40" s="63">
        <f t="shared" si="3"/>
        <v>176604.81999999998</v>
      </c>
      <c r="K40" s="63">
        <f t="shared" si="3"/>
        <v>180981.69</v>
      </c>
      <c r="L40" s="63">
        <f t="shared" si="3"/>
        <v>196024.48000000004</v>
      </c>
      <c r="M40" s="63">
        <f t="shared" si="3"/>
        <v>174315.02</v>
      </c>
      <c r="N40" s="64">
        <f t="shared" si="3"/>
        <v>192524.03000000003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</row>
    <row r="41" spans="1:87" s="17" customFormat="1" ht="3" customHeight="1" thickBot="1">
      <c r="A41" s="44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</row>
    <row r="42" spans="1:87" s="17" customFormat="1" ht="11.25">
      <c r="A42" s="67">
        <v>4</v>
      </c>
      <c r="B42" s="68" t="s">
        <v>28</v>
      </c>
      <c r="C42" s="69" t="s">
        <v>29</v>
      </c>
      <c r="D42" s="69" t="s">
        <v>30</v>
      </c>
      <c r="E42" s="69" t="s">
        <v>31</v>
      </c>
      <c r="F42" s="69" t="s">
        <v>32</v>
      </c>
      <c r="G42" s="69" t="s">
        <v>33</v>
      </c>
      <c r="H42" s="69" t="s">
        <v>34</v>
      </c>
      <c r="I42" s="69" t="s">
        <v>35</v>
      </c>
      <c r="J42" s="69" t="s">
        <v>36</v>
      </c>
      <c r="K42" s="69" t="s">
        <v>37</v>
      </c>
      <c r="L42" s="69" t="s">
        <v>38</v>
      </c>
      <c r="M42" s="69" t="s">
        <v>39</v>
      </c>
      <c r="N42" s="70" t="s">
        <v>40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</row>
    <row r="43" spans="1:87" s="17" customFormat="1" ht="11.25">
      <c r="A43" s="18"/>
      <c r="B43" s="19" t="s">
        <v>0</v>
      </c>
      <c r="C43" s="20">
        <f>'[1]resultado'!H122</f>
        <v>2435.179999999993</v>
      </c>
      <c r="D43" s="20">
        <f>'[2]Resultado'!F142</f>
        <v>3624.600000000006</v>
      </c>
      <c r="E43" s="20">
        <f>'[3]RESULTADO'!F116</f>
        <v>7056.149999999994</v>
      </c>
      <c r="F43" s="20">
        <f>'[4]RESULTADO'!G131</f>
        <v>2651.000000000029</v>
      </c>
      <c r="G43" s="20">
        <f>'[5]RESULTADO'!G144</f>
        <v>2351.740000000078</v>
      </c>
      <c r="H43" s="20">
        <f>'[6]RESULTADO'!G166</f>
        <v>5932.010000000097</v>
      </c>
      <c r="I43" s="20">
        <f>'[12]Resultado'!G133</f>
        <v>1951.7500000000873</v>
      </c>
      <c r="J43" s="20">
        <f>'[7]Resultado'!G153</f>
        <v>1378.6000000000931</v>
      </c>
      <c r="K43" s="20">
        <f>'[8]Resultado'!F148</f>
        <v>54534.30000000009</v>
      </c>
      <c r="L43" s="20">
        <f>'[9]Resultado'!F167</f>
        <v>50624.4500000001</v>
      </c>
      <c r="M43" s="20">
        <f>'[10]Resultado'!G158</f>
        <v>52662.590000000084</v>
      </c>
      <c r="N43" s="21">
        <f>'[11]Resultado'!F150</f>
        <v>51991.96000000005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</row>
    <row r="44" spans="1:87" s="17" customFormat="1" ht="11.25">
      <c r="A44" s="18"/>
      <c r="B44" s="19" t="s">
        <v>1</v>
      </c>
      <c r="C44" s="20">
        <f>'[1]resultado'!H123</f>
        <v>49421.159999999916</v>
      </c>
      <c r="D44" s="20">
        <f>'[2]Resultado'!F143</f>
        <v>78237.3299999999</v>
      </c>
      <c r="E44" s="20">
        <f>'[3]RESULTADO'!F117</f>
        <v>91394.4599999999</v>
      </c>
      <c r="F44" s="20">
        <f>'[4]RESULTADO'!G132</f>
        <v>106526.30999999997</v>
      </c>
      <c r="G44" s="20">
        <f>'[5]RESULTADO'!G145</f>
        <v>62403.49999999988</v>
      </c>
      <c r="H44" s="20">
        <f>'[6]RESULTADO'!G167</f>
        <v>65334.81999999992</v>
      </c>
      <c r="I44" s="20">
        <f>'[12]Resultado'!G134</f>
        <v>74593.46999999988</v>
      </c>
      <c r="J44" s="20">
        <f>'[7]Resultado'!G154</f>
        <v>26087.87999999989</v>
      </c>
      <c r="K44" s="20">
        <f>'[8]Resultado'!F149</f>
        <v>8465.939999999886</v>
      </c>
      <c r="L44" s="20">
        <f>'[9]Resultado'!F168</f>
        <v>1353.1599999999453</v>
      </c>
      <c r="M44" s="20">
        <f>'[10]Resultado'!G159</f>
        <v>28688.05999999997</v>
      </c>
      <c r="N44" s="21">
        <f>'[11]Resultado'!F151</f>
        <v>29510.229999999952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</row>
    <row r="45" spans="1:87" s="17" customFormat="1" ht="11.25">
      <c r="A45" s="18"/>
      <c r="B45" s="19" t="s">
        <v>2</v>
      </c>
      <c r="C45" s="20">
        <f>'[1]resultado'!H124</f>
        <v>26.730000000000018</v>
      </c>
      <c r="D45" s="20">
        <f>'[2]Resultado'!F144</f>
        <v>26.730000000000018</v>
      </c>
      <c r="E45" s="20">
        <f>'[3]RESULTADO'!F118</f>
        <v>26.730000000000018</v>
      </c>
      <c r="F45" s="20">
        <f>'[4]RESULTADO'!G133</f>
        <v>26.730000000000018</v>
      </c>
      <c r="G45" s="20">
        <f>'[5]RESULTADO'!G146</f>
        <v>50026.73</v>
      </c>
      <c r="H45" s="20">
        <f>'[6]RESULTADO'!G168</f>
        <v>50422.68000000001</v>
      </c>
      <c r="I45" s="20">
        <f>'[12]Resultado'!G135</f>
        <v>50969.64000000001</v>
      </c>
      <c r="J45" s="20">
        <f>'[7]Resultado'!G155</f>
        <v>101560.19</v>
      </c>
      <c r="K45" s="20">
        <f>'[8]Resultado'!F150</f>
        <v>50883.130000000005</v>
      </c>
      <c r="L45" s="20">
        <f>'[9]Resultado'!F169</f>
        <v>40850.74000000001</v>
      </c>
      <c r="M45" s="20">
        <f>'[10]Resultado'!G160</f>
        <v>36481.830000000016</v>
      </c>
      <c r="N45" s="21">
        <f>'[11]Resultado'!F152</f>
        <v>36811.68000000002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</row>
    <row r="46" spans="1:87" s="17" customFormat="1" ht="11.25">
      <c r="A46" s="18"/>
      <c r="B46" s="19" t="s">
        <v>3</v>
      </c>
      <c r="C46" s="20">
        <f>'[1]resultado'!G125</f>
        <v>10864.149999999998</v>
      </c>
      <c r="D46" s="20">
        <f>'[2]Resultado'!E145</f>
        <v>12139.199999999999</v>
      </c>
      <c r="E46" s="20">
        <f>'[3]RESULTADO'!E119</f>
        <v>12653.359999999999</v>
      </c>
      <c r="F46" s="20">
        <f>'[4]RESULTADO'!F134</f>
        <v>15417.649999999998</v>
      </c>
      <c r="G46" s="20">
        <f>'[5]RESULTADO'!F147</f>
        <v>13213.699999999995</v>
      </c>
      <c r="H46" s="20">
        <f>'[6]RESULTADO'!F169</f>
        <v>24194.459999999992</v>
      </c>
      <c r="I46" s="20">
        <f>'[12]Resultado'!F136</f>
        <v>14865.559999999992</v>
      </c>
      <c r="J46" s="20">
        <f>'[7]Resultado'!F156</f>
        <v>24089.16</v>
      </c>
      <c r="K46" s="20">
        <f>'[8]Resultado'!E151</f>
        <v>17418.549999999996</v>
      </c>
      <c r="L46" s="20">
        <f>'[9]Resultado'!E170</f>
        <v>21502.499999999996</v>
      </c>
      <c r="M46" s="20">
        <f>'[10]Resultado'!F161</f>
        <v>18000.67</v>
      </c>
      <c r="N46" s="21">
        <f>'[11]Resultado'!E153</f>
        <v>12142.84</v>
      </c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</row>
    <row r="47" spans="1:87" s="17" customFormat="1" ht="12" thickBot="1">
      <c r="A47" s="71"/>
      <c r="B47" s="72" t="s">
        <v>43</v>
      </c>
      <c r="C47" s="73">
        <f aca="true" t="shared" si="4" ref="C47:N47">C43+C44+C45-C46</f>
        <v>41018.91999999991</v>
      </c>
      <c r="D47" s="73">
        <f t="shared" si="4"/>
        <v>69749.4599999999</v>
      </c>
      <c r="E47" s="73">
        <f t="shared" si="4"/>
        <v>85823.9799999999</v>
      </c>
      <c r="F47" s="73">
        <f t="shared" si="4"/>
        <v>93786.39</v>
      </c>
      <c r="G47" s="73">
        <f t="shared" si="4"/>
        <v>101568.26999999997</v>
      </c>
      <c r="H47" s="73">
        <f t="shared" si="4"/>
        <v>97495.05000000003</v>
      </c>
      <c r="I47" s="73">
        <f t="shared" si="4"/>
        <v>112649.29999999999</v>
      </c>
      <c r="J47" s="73">
        <f t="shared" si="4"/>
        <v>104937.50999999998</v>
      </c>
      <c r="K47" s="73">
        <f t="shared" si="4"/>
        <v>96464.81999999998</v>
      </c>
      <c r="L47" s="73">
        <f t="shared" si="4"/>
        <v>71325.85000000006</v>
      </c>
      <c r="M47" s="73">
        <f t="shared" si="4"/>
        <v>99831.81000000007</v>
      </c>
      <c r="N47" s="74">
        <f t="shared" si="4"/>
        <v>106171.03000000003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</row>
    <row r="48" spans="1:87" s="17" customFormat="1" ht="3" customHeight="1" thickBot="1">
      <c r="A48" s="41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</row>
    <row r="49" spans="1:87" s="17" customFormat="1" ht="12" thickBot="1">
      <c r="A49" s="41"/>
      <c r="B49" s="77" t="s">
        <v>46</v>
      </c>
      <c r="C49" s="78"/>
      <c r="D49" s="78"/>
      <c r="E49" s="78"/>
      <c r="F49" s="79">
        <f>'[1]resultado'!$F$145</f>
        <v>26383.062499999996</v>
      </c>
      <c r="H49" s="76"/>
      <c r="I49" s="76"/>
      <c r="J49" s="76"/>
      <c r="K49" s="76"/>
      <c r="L49" s="76"/>
      <c r="M49" s="76"/>
      <c r="N49" s="7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</row>
    <row r="50" spans="1:87" s="17" customFormat="1" ht="3" customHeight="1" thickBot="1">
      <c r="A50" s="41"/>
      <c r="B50" s="80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</row>
    <row r="51" spans="1:87" s="17" customFormat="1" ht="11.25">
      <c r="A51" s="81">
        <v>5</v>
      </c>
      <c r="B51" s="82" t="s">
        <v>47</v>
      </c>
      <c r="C51" s="83" t="s">
        <v>29</v>
      </c>
      <c r="D51" s="83" t="s">
        <v>30</v>
      </c>
      <c r="E51" s="83" t="s">
        <v>31</v>
      </c>
      <c r="F51" s="83" t="s">
        <v>32</v>
      </c>
      <c r="G51" s="83" t="s">
        <v>33</v>
      </c>
      <c r="H51" s="83" t="s">
        <v>34</v>
      </c>
      <c r="I51" s="83" t="s">
        <v>35</v>
      </c>
      <c r="J51" s="83" t="s">
        <v>36</v>
      </c>
      <c r="K51" s="83" t="s">
        <v>37</v>
      </c>
      <c r="L51" s="83" t="s">
        <v>38</v>
      </c>
      <c r="M51" s="83" t="s">
        <v>39</v>
      </c>
      <c r="N51" s="84" t="s">
        <v>40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</row>
    <row r="52" spans="1:87" s="17" customFormat="1" ht="11.25">
      <c r="A52" s="85"/>
      <c r="B52" s="86" t="s">
        <v>7</v>
      </c>
      <c r="C52" s="56">
        <f>F49+C13</f>
        <v>39860.279818279996</v>
      </c>
      <c r="D52" s="56">
        <f>C52+D13</f>
        <v>53070.059818279995</v>
      </c>
      <c r="E52" s="56">
        <f aca="true" t="shared" si="5" ref="E52:N52">D52+E13</f>
        <v>53070.059818279995</v>
      </c>
      <c r="F52" s="56">
        <f t="shared" si="5"/>
        <v>53070.059818279995</v>
      </c>
      <c r="G52" s="56">
        <f t="shared" si="5"/>
        <v>53070.059818279995</v>
      </c>
      <c r="H52" s="56">
        <f t="shared" si="5"/>
        <v>53070.059818279995</v>
      </c>
      <c r="I52" s="56">
        <f t="shared" si="5"/>
        <v>53070.059818279995</v>
      </c>
      <c r="J52" s="56">
        <f t="shared" si="5"/>
        <v>53070.059818279995</v>
      </c>
      <c r="K52" s="56">
        <f t="shared" si="5"/>
        <v>53070.059818279995</v>
      </c>
      <c r="L52" s="56">
        <f t="shared" si="5"/>
        <v>53070.059818279995</v>
      </c>
      <c r="M52" s="56">
        <f t="shared" si="5"/>
        <v>61389.04981827999</v>
      </c>
      <c r="N52" s="57">
        <f t="shared" si="5"/>
        <v>69721.07315161332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</row>
    <row r="53" spans="1:87" s="17" customFormat="1" ht="11.25">
      <c r="A53" s="54"/>
      <c r="B53" s="55" t="s">
        <v>45</v>
      </c>
      <c r="C53" s="56">
        <f>C47-C52</f>
        <v>1158.6401817199148</v>
      </c>
      <c r="D53" s="56">
        <f aca="true" t="shared" si="6" ref="D53:M53">D47-D52</f>
        <v>16679.40018171991</v>
      </c>
      <c r="E53" s="56">
        <f t="shared" si="6"/>
        <v>32753.9201817199</v>
      </c>
      <c r="F53" s="56">
        <f t="shared" si="6"/>
        <v>40716.330181720004</v>
      </c>
      <c r="G53" s="56">
        <f t="shared" si="6"/>
        <v>48498.21018171998</v>
      </c>
      <c r="H53" s="56">
        <f t="shared" si="6"/>
        <v>44424.99018172004</v>
      </c>
      <c r="I53" s="56">
        <f t="shared" si="6"/>
        <v>59579.24018171999</v>
      </c>
      <c r="J53" s="56">
        <f t="shared" si="6"/>
        <v>51867.450181719985</v>
      </c>
      <c r="K53" s="56">
        <f t="shared" si="6"/>
        <v>43394.76018171998</v>
      </c>
      <c r="L53" s="56">
        <f t="shared" si="6"/>
        <v>18255.79018172007</v>
      </c>
      <c r="M53" s="56">
        <f t="shared" si="6"/>
        <v>38442.76018172008</v>
      </c>
      <c r="N53" s="57">
        <f>N47-N52</f>
        <v>36449.956848386704</v>
      </c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</row>
    <row r="54" spans="1:87" s="17" customFormat="1" ht="12" thickBot="1">
      <c r="A54" s="87"/>
      <c r="B54" s="90" t="s">
        <v>43</v>
      </c>
      <c r="C54" s="88">
        <f>SUM(C52:C53)</f>
        <v>41018.91999999991</v>
      </c>
      <c r="D54" s="88">
        <f aca="true" t="shared" si="7" ref="D54:N54">SUM(D52:D53)</f>
        <v>69749.4599999999</v>
      </c>
      <c r="E54" s="88">
        <f t="shared" si="7"/>
        <v>85823.9799999999</v>
      </c>
      <c r="F54" s="88">
        <f t="shared" si="7"/>
        <v>93786.39</v>
      </c>
      <c r="G54" s="88">
        <f t="shared" si="7"/>
        <v>101568.26999999997</v>
      </c>
      <c r="H54" s="88">
        <f t="shared" si="7"/>
        <v>97495.05000000003</v>
      </c>
      <c r="I54" s="88">
        <f t="shared" si="7"/>
        <v>112649.29999999999</v>
      </c>
      <c r="J54" s="88">
        <f t="shared" si="7"/>
        <v>104937.50999999998</v>
      </c>
      <c r="K54" s="88">
        <f t="shared" si="7"/>
        <v>96464.81999999998</v>
      </c>
      <c r="L54" s="88">
        <f t="shared" si="7"/>
        <v>71325.85000000006</v>
      </c>
      <c r="M54" s="88">
        <f t="shared" si="7"/>
        <v>99831.81000000007</v>
      </c>
      <c r="N54" s="89">
        <f t="shared" si="7"/>
        <v>106171.03000000003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</row>
    <row r="55" spans="1:14" ht="12.75">
      <c r="A55" s="3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</sheetData>
  <printOptions/>
  <pageMargins left="0.89" right="0.17" top="0.39" bottom="0.34" header="0.25" footer="0.19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ADUSB</dc:creator>
  <cp:keywords/>
  <dc:description/>
  <cp:lastModifiedBy>ADUSB</cp:lastModifiedBy>
  <cp:lastPrinted>2007-07-11T03:30:32Z</cp:lastPrinted>
  <dcterms:created xsi:type="dcterms:W3CDTF">2007-07-10T19:24:51Z</dcterms:created>
  <dcterms:modified xsi:type="dcterms:W3CDTF">2007-07-11T21:34:52Z</dcterms:modified>
  <cp:category/>
  <cp:version/>
  <cp:contentType/>
  <cp:contentStatus/>
</cp:coreProperties>
</file>